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四国中央市バドミントン協会\youkou kekka\kaityouhaiippan\kekka\"/>
    </mc:Choice>
  </mc:AlternateContent>
  <xr:revisionPtr revIDLastSave="0" documentId="13_ncr:1_{25E9B5A6-66B6-41B5-81AE-41B035C27D5B}" xr6:coauthVersionLast="47" xr6:coauthVersionMax="47" xr10:uidLastSave="{00000000-0000-0000-0000-000000000000}"/>
  <bookViews>
    <workbookView xWindow="-108" yWindow="-108" windowWidth="23256" windowHeight="12576" tabRatio="762" xr2:uid="{00000000-000D-0000-FFFF-FFFF00000000}"/>
  </bookViews>
  <sheets>
    <sheet name="結果" sheetId="285" r:id="rId1"/>
  </sheets>
  <definedNames>
    <definedName name="_xlnm.Print_Area" localSheetId="0">結果!$A$1:$AY$39</definedName>
  </definedNames>
  <calcPr calcId="191029"/>
</workbook>
</file>

<file path=xl/calcChain.xml><?xml version="1.0" encoding="utf-8"?>
<calcChain xmlns="http://schemas.openxmlformats.org/spreadsheetml/2006/main">
  <c r="AP37" i="285" l="1"/>
  <c r="W32" i="285"/>
  <c r="AG34" i="285"/>
  <c r="AQ32" i="285"/>
  <c r="AQ34" i="285" s="1"/>
  <c r="AQ31" i="285"/>
  <c r="AR22" i="285"/>
  <c r="AR24" i="285" s="1"/>
  <c r="AR26" i="285" s="1"/>
  <c r="AR28" i="285" s="1"/>
  <c r="AR29" i="285" s="1"/>
  <c r="AR27" i="285" s="1"/>
  <c r="AR25" i="285" s="1"/>
  <c r="AR23" i="285" s="1"/>
  <c r="AR14" i="285"/>
  <c r="AR16" i="285" s="1"/>
  <c r="AR18" i="285" s="1"/>
  <c r="AR20" i="285" s="1"/>
  <c r="AR21" i="285" s="1"/>
  <c r="AR19" i="285" s="1"/>
  <c r="AR17" i="285" s="1"/>
  <c r="AR15" i="285" s="1"/>
  <c r="AR8" i="285"/>
  <c r="AR10" i="285" s="1"/>
  <c r="AR12" i="285" s="1"/>
  <c r="AR13" i="285" s="1"/>
  <c r="W31" i="285"/>
  <c r="D34" i="285"/>
  <c r="D36" i="285" s="1"/>
  <c r="W35" i="285" s="1"/>
  <c r="D31" i="285"/>
  <c r="AF28" i="285"/>
  <c r="AC19" i="285"/>
  <c r="AF19" i="285" s="1"/>
  <c r="AC18" i="285"/>
  <c r="AF18" i="285" s="1"/>
  <c r="AC17" i="285"/>
  <c r="AF17" i="285" s="1"/>
  <c r="AC8" i="285"/>
  <c r="AF8" i="285" s="1"/>
  <c r="AC7" i="285"/>
  <c r="AC9" i="285" s="1"/>
  <c r="AF9" i="285" s="1"/>
  <c r="V28" i="285"/>
  <c r="H16" i="285"/>
  <c r="J16" i="285" s="1"/>
  <c r="H15" i="285"/>
  <c r="H21" i="285" s="1"/>
  <c r="J21" i="285" s="1"/>
  <c r="H14" i="285"/>
  <c r="H20" i="285" s="1"/>
  <c r="J20" i="285" s="1"/>
  <c r="H13" i="285"/>
  <c r="H19" i="285" s="1"/>
  <c r="J19" i="285" s="1"/>
  <c r="H12" i="285"/>
  <c r="H18" i="285" s="1"/>
  <c r="J18" i="285" s="1"/>
  <c r="H11" i="285"/>
  <c r="J11" i="285" s="1"/>
  <c r="J5" i="285"/>
  <c r="V5" i="285"/>
  <c r="AF5" i="285"/>
  <c r="AV6" i="285"/>
  <c r="J6" i="285"/>
  <c r="V6" i="285"/>
  <c r="AF6" i="285"/>
  <c r="J7" i="285"/>
  <c r="V7" i="285"/>
  <c r="AF7" i="285"/>
  <c r="AV8" i="285"/>
  <c r="J8" i="285"/>
  <c r="V8" i="285"/>
  <c r="J9" i="285"/>
  <c r="V9" i="285"/>
  <c r="AV10" i="285"/>
  <c r="J10" i="285"/>
  <c r="V10" i="285"/>
  <c r="V11" i="285"/>
  <c r="AV12" i="285"/>
  <c r="J12" i="285"/>
  <c r="V12" i="285"/>
  <c r="V13" i="285"/>
  <c r="AV14" i="285"/>
  <c r="V14" i="285"/>
  <c r="V15" i="285"/>
  <c r="AF15" i="285"/>
  <c r="AV16" i="285"/>
  <c r="V16" i="285"/>
  <c r="AF16" i="285"/>
  <c r="V17" i="285"/>
  <c r="AV18" i="285"/>
  <c r="V18" i="285"/>
  <c r="V19" i="285"/>
  <c r="AV20" i="285"/>
  <c r="V20" i="285"/>
  <c r="V21" i="285"/>
  <c r="AV22" i="285"/>
  <c r="V22" i="285"/>
  <c r="V23" i="285"/>
  <c r="AF23" i="285"/>
  <c r="AV24" i="285"/>
  <c r="V24" i="285"/>
  <c r="AF24" i="285"/>
  <c r="V25" i="285"/>
  <c r="AF25" i="285"/>
  <c r="AV26" i="285"/>
  <c r="V26" i="285"/>
  <c r="AF26" i="285"/>
  <c r="V27" i="285"/>
  <c r="AF27" i="285"/>
  <c r="AV28" i="285"/>
  <c r="V29" i="285"/>
  <c r="AF29" i="285"/>
  <c r="W34" i="285" l="1"/>
  <c r="W36" i="285" s="1"/>
  <c r="AG35" i="285" s="1"/>
  <c r="AG36" i="285" s="1"/>
  <c r="AQ35" i="285" s="1"/>
  <c r="AQ36" i="285" s="1"/>
  <c r="AC20" i="285"/>
  <c r="AF20" i="285" s="1"/>
  <c r="AC10" i="285"/>
  <c r="AC12" i="285" s="1"/>
  <c r="AC14" i="285" s="1"/>
  <c r="AF14" i="285" s="1"/>
  <c r="H17" i="285"/>
  <c r="J17" i="285" s="1"/>
  <c r="AC11" i="285"/>
  <c r="AC13" i="285" s="1"/>
  <c r="AF13" i="285" s="1"/>
  <c r="AC21" i="285"/>
  <c r="AF21" i="285" s="1"/>
  <c r="AC22" i="285"/>
  <c r="AF22" i="285" s="1"/>
  <c r="J15" i="285"/>
  <c r="AF11" i="285"/>
  <c r="H23" i="285"/>
  <c r="H22" i="285"/>
  <c r="J13" i="285"/>
  <c r="H24" i="285"/>
  <c r="J24" i="285" s="1"/>
  <c r="H25" i="285"/>
  <c r="J25" i="285" s="1"/>
  <c r="H26" i="285"/>
  <c r="J26" i="285" s="1"/>
  <c r="H27" i="285"/>
  <c r="J27" i="285" s="1"/>
  <c r="J14" i="285"/>
  <c r="AK35" i="285"/>
  <c r="AF12" i="285" l="1"/>
  <c r="AF10" i="285"/>
  <c r="H28" i="285"/>
  <c r="J28" i="285" s="1"/>
  <c r="J22" i="285"/>
  <c r="H29" i="285"/>
  <c r="J29" i="285" s="1"/>
  <c r="J23" i="285"/>
</calcChain>
</file>

<file path=xl/sharedStrings.xml><?xml version="1.0" encoding="utf-8"?>
<sst xmlns="http://schemas.openxmlformats.org/spreadsheetml/2006/main" count="617" uniqueCount="92">
  <si>
    <t>終了時刻</t>
    <rPh sb="0" eb="2">
      <t>シュウリョウ</t>
    </rPh>
    <rPh sb="2" eb="4">
      <t>ジコク</t>
    </rPh>
    <phoneticPr fontId="4"/>
  </si>
  <si>
    <t>開始時刻</t>
    <rPh sb="0" eb="2">
      <t>カイシ</t>
    </rPh>
    <rPh sb="2" eb="4">
      <t>ジコク</t>
    </rPh>
    <phoneticPr fontId="4"/>
  </si>
  <si>
    <t>消費時間</t>
    <rPh sb="0" eb="2">
      <t>ショウヒ</t>
    </rPh>
    <rPh sb="2" eb="4">
      <t>ジカン</t>
    </rPh>
    <phoneticPr fontId="4"/>
  </si>
  <si>
    <t>1ｹﾞｰﾑ時間</t>
    <rPh sb="5" eb="7">
      <t>ジカン</t>
    </rPh>
    <phoneticPr fontId="4"/>
  </si>
  <si>
    <t>1ｺｰﾄ当たり</t>
    <rPh sb="4" eb="5">
      <t>ア</t>
    </rPh>
    <phoneticPr fontId="4"/>
  </si>
  <si>
    <t>位</t>
    <rPh sb="0" eb="1">
      <t>イ</t>
    </rPh>
    <phoneticPr fontId="4"/>
  </si>
  <si>
    <t>③</t>
    <phoneticPr fontId="4"/>
  </si>
  <si>
    <t>あ</t>
    <phoneticPr fontId="4"/>
  </si>
  <si>
    <t>い</t>
    <phoneticPr fontId="4"/>
  </si>
  <si>
    <t>う</t>
    <phoneticPr fontId="4"/>
  </si>
  <si>
    <t>え</t>
    <phoneticPr fontId="4"/>
  </si>
  <si>
    <t>お</t>
    <phoneticPr fontId="4"/>
  </si>
  <si>
    <t>か</t>
    <phoneticPr fontId="4"/>
  </si>
  <si>
    <t>今井康浩</t>
    <rPh sb="0" eb="4">
      <t>イマイ</t>
    </rPh>
    <phoneticPr fontId="4"/>
  </si>
  <si>
    <t>２１点</t>
    <phoneticPr fontId="4"/>
  </si>
  <si>
    <t>ｹﾞｰﾑ数</t>
    <rPh sb="4" eb="5">
      <t>スウ</t>
    </rPh>
    <phoneticPr fontId="4"/>
  </si>
  <si>
    <t>賞</t>
    <rPh sb="0" eb="1">
      <t>ショウ</t>
    </rPh>
    <phoneticPr fontId="4"/>
  </si>
  <si>
    <t>-</t>
    <phoneticPr fontId="4"/>
  </si>
  <si>
    <t>Ｄ</t>
    <phoneticPr fontId="4"/>
  </si>
  <si>
    <t>Ｆ</t>
    <phoneticPr fontId="4"/>
  </si>
  <si>
    <t>Ｃ</t>
    <phoneticPr fontId="4"/>
  </si>
  <si>
    <t>Ｅ</t>
    <phoneticPr fontId="4"/>
  </si>
  <si>
    <t>Ｂ</t>
    <phoneticPr fontId="4"/>
  </si>
  <si>
    <t>Ａ</t>
    <phoneticPr fontId="4"/>
  </si>
  <si>
    <t>⑤</t>
    <phoneticPr fontId="4"/>
  </si>
  <si>
    <t>①</t>
    <phoneticPr fontId="4"/>
  </si>
  <si>
    <t>②</t>
    <phoneticPr fontId="4"/>
  </si>
  <si>
    <t>④</t>
    <phoneticPr fontId="4"/>
  </si>
  <si>
    <t>新宮中
２</t>
    <rPh sb="0" eb="2">
      <t>シングウ</t>
    </rPh>
    <rPh sb="2" eb="3">
      <t>チュウ</t>
    </rPh>
    <phoneticPr fontId="4"/>
  </si>
  <si>
    <t>新宮中
女２</t>
    <rPh sb="0" eb="2">
      <t>シングウ</t>
    </rPh>
    <rPh sb="2" eb="3">
      <t>チュウ</t>
    </rPh>
    <rPh sb="4" eb="5">
      <t>オンナ</t>
    </rPh>
    <phoneticPr fontId="4"/>
  </si>
  <si>
    <t>土居中
２</t>
    <rPh sb="0" eb="2">
      <t>ドイ</t>
    </rPh>
    <rPh sb="2" eb="3">
      <t>チュウ</t>
    </rPh>
    <phoneticPr fontId="4"/>
  </si>
  <si>
    <t>猪川ももか</t>
    <rPh sb="0" eb="2">
      <t>イノカワ</t>
    </rPh>
    <phoneticPr fontId="4"/>
  </si>
  <si>
    <t>近藤康太</t>
    <rPh sb="0" eb="2">
      <t>コンドウ</t>
    </rPh>
    <rPh sb="2" eb="4">
      <t>コウタ</t>
    </rPh>
    <phoneticPr fontId="4"/>
  </si>
  <si>
    <t>今井教室</t>
    <rPh sb="0" eb="2">
      <t>イマイ</t>
    </rPh>
    <rPh sb="2" eb="4">
      <t>キョウシツ</t>
    </rPh>
    <phoneticPr fontId="4"/>
  </si>
  <si>
    <t>土居中
１</t>
    <rPh sb="0" eb="2">
      <t>ドイ</t>
    </rPh>
    <rPh sb="2" eb="3">
      <t>チュウ</t>
    </rPh>
    <phoneticPr fontId="4"/>
  </si>
  <si>
    <t>坂上想磨</t>
    <rPh sb="0" eb="2">
      <t>サカウエ</t>
    </rPh>
    <rPh sb="2" eb="3">
      <t>ソウ</t>
    </rPh>
    <rPh sb="3" eb="4">
      <t>マ</t>
    </rPh>
    <phoneticPr fontId="4"/>
  </si>
  <si>
    <t>得失
点差</t>
    <rPh sb="0" eb="2">
      <t>トクシツ</t>
    </rPh>
    <rPh sb="3" eb="4">
      <t>テン</t>
    </rPh>
    <rPh sb="4" eb="5">
      <t>サ</t>
    </rPh>
    <phoneticPr fontId="4"/>
  </si>
  <si>
    <t>續木蒼馬</t>
    <rPh sb="0" eb="2">
      <t>ツヅキ</t>
    </rPh>
    <rPh sb="2" eb="4">
      <t>ソウマ</t>
    </rPh>
    <phoneticPr fontId="1"/>
  </si>
  <si>
    <t>長津小
6</t>
    <rPh sb="0" eb="2">
      <t>ナガツ</t>
    </rPh>
    <rPh sb="2" eb="3">
      <t>ショウ</t>
    </rPh>
    <phoneticPr fontId="4"/>
  </si>
  <si>
    <t>鈴木華奈</t>
    <rPh sb="0" eb="2">
      <t>スズキ</t>
    </rPh>
    <rPh sb="2" eb="3">
      <t>ハナ</t>
    </rPh>
    <rPh sb="3" eb="4">
      <t>ナ</t>
    </rPh>
    <phoneticPr fontId="5"/>
  </si>
  <si>
    <t>鎌田晴</t>
  </si>
  <si>
    <t>新宮中
女３</t>
    <rPh sb="0" eb="2">
      <t>シングウ</t>
    </rPh>
    <rPh sb="2" eb="3">
      <t>チュウ</t>
    </rPh>
    <rPh sb="4" eb="5">
      <t>オンナ</t>
    </rPh>
    <phoneticPr fontId="4"/>
  </si>
  <si>
    <t>曽我部歓太</t>
    <rPh sb="0" eb="3">
      <t>ソガベ</t>
    </rPh>
    <rPh sb="3" eb="4">
      <t>カン</t>
    </rPh>
    <rPh sb="4" eb="5">
      <t>フト</t>
    </rPh>
    <phoneticPr fontId="5"/>
  </si>
  <si>
    <t>猪川なのは</t>
    <rPh sb="0" eb="2">
      <t>イカワ</t>
    </rPh>
    <phoneticPr fontId="4"/>
  </si>
  <si>
    <t>土居中
女１</t>
    <rPh sb="0" eb="2">
      <t>ドイ</t>
    </rPh>
    <rPh sb="2" eb="3">
      <t>チュウ</t>
    </rPh>
    <rPh sb="4" eb="5">
      <t>オンナ</t>
    </rPh>
    <phoneticPr fontId="4"/>
  </si>
  <si>
    <t>曽根悠斗</t>
    <rPh sb="0" eb="2">
      <t>ソネ</t>
    </rPh>
    <rPh sb="2" eb="3">
      <t>ユウ</t>
    </rPh>
    <rPh sb="3" eb="4">
      <t>ト</t>
    </rPh>
    <phoneticPr fontId="5"/>
  </si>
  <si>
    <t>山内賢信</t>
    <rPh sb="0" eb="2">
      <t>ヤマウチ</t>
    </rPh>
    <rPh sb="2" eb="4">
      <t>ケンシン</t>
    </rPh>
    <phoneticPr fontId="4"/>
  </si>
  <si>
    <t>合田義久</t>
    <rPh sb="0" eb="2">
      <t>ゴウダ</t>
    </rPh>
    <rPh sb="2" eb="4">
      <t>ヨシヒサ</t>
    </rPh>
    <phoneticPr fontId="4"/>
  </si>
  <si>
    <t>川上真聖</t>
    <rPh sb="0" eb="2">
      <t>カワカミ</t>
    </rPh>
    <rPh sb="2" eb="3">
      <t>マ</t>
    </rPh>
    <rPh sb="3" eb="4">
      <t>キヨシ</t>
    </rPh>
    <phoneticPr fontId="4"/>
  </si>
  <si>
    <t>尾﨑謙二</t>
    <rPh sb="0" eb="4">
      <t>オザキケンジ</t>
    </rPh>
    <phoneticPr fontId="4"/>
  </si>
  <si>
    <t>大岡瑠雅</t>
    <rPh sb="0" eb="2">
      <t>オオオカ</t>
    </rPh>
    <rPh sb="2" eb="3">
      <t>リュウ</t>
    </rPh>
    <rPh sb="3" eb="4">
      <t>ミヤビ</t>
    </rPh>
    <phoneticPr fontId="3"/>
  </si>
  <si>
    <t>土居中
３</t>
    <rPh sb="0" eb="2">
      <t>ドイ</t>
    </rPh>
    <rPh sb="2" eb="3">
      <t>チュウ</t>
    </rPh>
    <phoneticPr fontId="4"/>
  </si>
  <si>
    <t>川上俊満</t>
    <rPh sb="0" eb="2">
      <t>カワカミ</t>
    </rPh>
    <rPh sb="2" eb="3">
      <t>シュン</t>
    </rPh>
    <rPh sb="3" eb="4">
      <t>ミツル</t>
    </rPh>
    <phoneticPr fontId="3"/>
  </si>
  <si>
    <t>白石泰雅</t>
    <rPh sb="0" eb="2">
      <t>シライシ</t>
    </rPh>
    <rPh sb="2" eb="3">
      <t>タイ</t>
    </rPh>
    <rPh sb="3" eb="4">
      <t>ミヤビ</t>
    </rPh>
    <phoneticPr fontId="3"/>
  </si>
  <si>
    <t>高田愛莉</t>
    <rPh sb="0" eb="2">
      <t>タカダ</t>
    </rPh>
    <rPh sb="2" eb="4">
      <t>アイリ</t>
    </rPh>
    <phoneticPr fontId="4"/>
  </si>
  <si>
    <t>石原結人</t>
    <rPh sb="0" eb="2">
      <t>イシハラ</t>
    </rPh>
    <rPh sb="2" eb="3">
      <t>ユイ</t>
    </rPh>
    <rPh sb="3" eb="4">
      <t>ヒト</t>
    </rPh>
    <phoneticPr fontId="3"/>
  </si>
  <si>
    <t>土居高
女1</t>
    <rPh sb="0" eb="2">
      <t>ドイ</t>
    </rPh>
    <rPh sb="2" eb="3">
      <t>コウ</t>
    </rPh>
    <rPh sb="3" eb="4">
      <t>ミヤナカ</t>
    </rPh>
    <rPh sb="4" eb="5">
      <t>ジョ</t>
    </rPh>
    <phoneticPr fontId="4"/>
  </si>
  <si>
    <t>山中愁智</t>
    <rPh sb="0" eb="2">
      <t>ヤマナカ</t>
    </rPh>
    <rPh sb="2" eb="3">
      <t>シュウ</t>
    </rPh>
    <rPh sb="3" eb="4">
      <t>チ</t>
    </rPh>
    <phoneticPr fontId="3"/>
  </si>
  <si>
    <t>新居浜
南高2</t>
    <rPh sb="0" eb="3">
      <t>ニイハマ</t>
    </rPh>
    <rPh sb="4" eb="5">
      <t>ミナミ</t>
    </rPh>
    <rPh sb="5" eb="6">
      <t>コウ</t>
    </rPh>
    <phoneticPr fontId="4"/>
  </si>
  <si>
    <t>近藤英樹</t>
    <rPh sb="0" eb="2">
      <t>コンドウ</t>
    </rPh>
    <rPh sb="2" eb="4">
      <t>ヒデキ</t>
    </rPh>
    <phoneticPr fontId="3"/>
  </si>
  <si>
    <t>續木友葵</t>
    <rPh sb="0" eb="2">
      <t>ツヅキ</t>
    </rPh>
    <rPh sb="2" eb="3">
      <t>トモ</t>
    </rPh>
    <rPh sb="3" eb="4">
      <t>アオイ</t>
    </rPh>
    <phoneticPr fontId="1"/>
  </si>
  <si>
    <t>新居浜
東高 女1</t>
    <rPh sb="0" eb="3">
      <t>ニイハマ</t>
    </rPh>
    <rPh sb="4" eb="5">
      <t>ヒガシ</t>
    </rPh>
    <rPh sb="7" eb="8">
      <t>オンナ</t>
    </rPh>
    <phoneticPr fontId="4"/>
  </si>
  <si>
    <t>尾﨑葉太</t>
    <rPh sb="0" eb="2">
      <t>オザキ</t>
    </rPh>
    <rPh sb="2" eb="3">
      <t>ハ</t>
    </rPh>
    <rPh sb="3" eb="4">
      <t>フトシ</t>
    </rPh>
    <phoneticPr fontId="3"/>
  </si>
  <si>
    <t>合田拳斗</t>
    <rPh sb="0" eb="2">
      <t>ゴウダ</t>
    </rPh>
    <rPh sb="2" eb="3">
      <t>ケン</t>
    </rPh>
    <rPh sb="3" eb="4">
      <t>ト</t>
    </rPh>
    <phoneticPr fontId="4"/>
  </si>
  <si>
    <t>新居浜
東高2</t>
    <rPh sb="0" eb="3">
      <t>ニイハマ</t>
    </rPh>
    <rPh sb="4" eb="5">
      <t>ヒガシ</t>
    </rPh>
    <phoneticPr fontId="4"/>
  </si>
  <si>
    <t>A,ｓ</t>
    <phoneticPr fontId="4"/>
  </si>
  <si>
    <t>ﾊﾐﾝｸﾞﾊﾞｰﾄﾞ</t>
    <phoneticPr fontId="4"/>
  </si>
  <si>
    <t>土居ｸﾗﾌﾞ</t>
    <rPh sb="0" eb="2">
      <t>ドイ</t>
    </rPh>
    <phoneticPr fontId="4"/>
  </si>
  <si>
    <t>4位</t>
    <rPh sb="1" eb="2">
      <t>イ</t>
    </rPh>
    <phoneticPr fontId="4"/>
  </si>
  <si>
    <t>3位</t>
    <rPh sb="1" eb="2">
      <t>イ</t>
    </rPh>
    <phoneticPr fontId="4"/>
  </si>
  <si>
    <t>2位</t>
    <rPh sb="1" eb="2">
      <t>イ</t>
    </rPh>
    <phoneticPr fontId="4"/>
  </si>
  <si>
    <t>1位</t>
    <rPh sb="1" eb="2">
      <t>イ</t>
    </rPh>
    <phoneticPr fontId="4"/>
  </si>
  <si>
    <t>ﾀﾞﾌﾞﾙｽ ﾘｰｸﾞ戦</t>
    <phoneticPr fontId="4"/>
  </si>
  <si>
    <t>準備シャトル120個（10本）</t>
    <rPh sb="0" eb="2">
      <t>ジュンビ</t>
    </rPh>
    <rPh sb="9" eb="10">
      <t>コ</t>
    </rPh>
    <rPh sb="13" eb="14">
      <t>ホン</t>
    </rPh>
    <phoneticPr fontId="4"/>
  </si>
  <si>
    <r>
      <rPr>
        <sz val="48"/>
        <color theme="1"/>
        <rFont val="ＭＳ Ｐゴシック"/>
        <family val="3"/>
        <charset val="128"/>
      </rPr>
      <t>③</t>
    </r>
    <r>
      <rPr>
        <sz val="20"/>
        <color theme="1"/>
        <rFont val="ＭＳ Ｐゴシック"/>
        <family val="3"/>
        <charset val="128"/>
      </rPr>
      <t>ﾘｰｸﾞ戦</t>
    </r>
    <rPh sb="5" eb="6">
      <t>セン</t>
    </rPh>
    <phoneticPr fontId="4"/>
  </si>
  <si>
    <r>
      <rPr>
        <sz val="48"/>
        <color theme="1"/>
        <rFont val="ＭＳ Ｐゴシック"/>
        <family val="3"/>
        <charset val="128"/>
      </rPr>
      <t>②</t>
    </r>
    <r>
      <rPr>
        <sz val="20"/>
        <color theme="1"/>
        <rFont val="ＭＳ Ｐゴシック"/>
        <family val="3"/>
        <charset val="128"/>
      </rPr>
      <t>ﾘｰｸﾞ戦</t>
    </r>
    <rPh sb="5" eb="6">
      <t>セン</t>
    </rPh>
    <phoneticPr fontId="4"/>
  </si>
  <si>
    <r>
      <rPr>
        <sz val="48"/>
        <color theme="1"/>
        <rFont val="ＭＳ Ｐゴシック"/>
        <family val="3"/>
        <charset val="128"/>
      </rPr>
      <t>①</t>
    </r>
    <r>
      <rPr>
        <sz val="20"/>
        <color theme="1"/>
        <rFont val="ＭＳ Ｐゴシック"/>
        <family val="3"/>
        <charset val="128"/>
      </rPr>
      <t>ﾘｰｸﾞ戦</t>
    </r>
    <rPh sb="5" eb="6">
      <t>セン</t>
    </rPh>
    <phoneticPr fontId="4"/>
  </si>
  <si>
    <t>1位グループの順位</t>
    <rPh sb="1" eb="2">
      <t>イ</t>
    </rPh>
    <rPh sb="7" eb="9">
      <t>ジュンイ</t>
    </rPh>
    <phoneticPr fontId="4"/>
  </si>
  <si>
    <t>２位グループの順位</t>
    <rPh sb="1" eb="2">
      <t>イ</t>
    </rPh>
    <rPh sb="7" eb="9">
      <t>ジュンイ</t>
    </rPh>
    <phoneticPr fontId="4"/>
  </si>
  <si>
    <t>３位グループの順位</t>
    <rPh sb="1" eb="2">
      <t>イ</t>
    </rPh>
    <rPh sb="7" eb="9">
      <t>ジュンイ</t>
    </rPh>
    <phoneticPr fontId="4"/>
  </si>
  <si>
    <t>４位グループの順位</t>
    <rPh sb="1" eb="2">
      <t>イ</t>
    </rPh>
    <rPh sb="7" eb="9">
      <t>ジュンイ</t>
    </rPh>
    <phoneticPr fontId="4"/>
  </si>
  <si>
    <t>R5.3.12（日）第10回会長杯シングルス普及大会＆教室（25名）</t>
    <rPh sb="10" eb="11">
      <t>ダイ</t>
    </rPh>
    <rPh sb="13" eb="14">
      <t>カイ</t>
    </rPh>
    <rPh sb="14" eb="16">
      <t>カイチョウ</t>
    </rPh>
    <rPh sb="16" eb="17">
      <t>ハイ</t>
    </rPh>
    <rPh sb="22" eb="24">
      <t>フキュウ</t>
    </rPh>
    <rPh sb="24" eb="26">
      <t>タイカイ</t>
    </rPh>
    <rPh sb="27" eb="29">
      <t>キョウシツ</t>
    </rPh>
    <rPh sb="32" eb="33">
      <t>メイ</t>
    </rPh>
    <phoneticPr fontId="4"/>
  </si>
  <si>
    <t>位ｸﾞﾙｰﾌﾟの</t>
    <rPh sb="0" eb="1">
      <t>イ</t>
    </rPh>
    <phoneticPr fontId="4"/>
  </si>
  <si>
    <r>
      <rPr>
        <sz val="10"/>
        <color theme="1"/>
        <rFont val="ＭＳ Ｐゴシック"/>
        <family val="3"/>
        <charset val="128"/>
      </rPr>
      <t>ｵｰﾌﾟﾝ参加</t>
    </r>
    <r>
      <rPr>
        <sz val="12"/>
        <color theme="1"/>
        <rFont val="ＭＳ Ｐゴシック"/>
        <family val="3"/>
        <charset val="128"/>
      </rPr>
      <t xml:space="preserve">
松山商2</t>
    </r>
    <rPh sb="5" eb="7">
      <t>サンカ</t>
    </rPh>
    <rPh sb="9" eb="10">
      <t>ショウ</t>
    </rPh>
    <rPh sb="10" eb="11">
      <t>２</t>
    </rPh>
    <phoneticPr fontId="4"/>
  </si>
  <si>
    <t>シングルスの次にダブルス実施。表彰はダブルスのみ。</t>
    <rPh sb="6" eb="7">
      <t>ジ</t>
    </rPh>
    <rPh sb="12" eb="14">
      <t>ジッシ</t>
    </rPh>
    <phoneticPr fontId="4"/>
  </si>
  <si>
    <t>森高遥陽</t>
    <rPh sb="0" eb="2">
      <t>モリタカ</t>
    </rPh>
    <rPh sb="2" eb="3">
      <t>ハルカ</t>
    </rPh>
    <rPh sb="3" eb="4">
      <t>ヨウ</t>
    </rPh>
    <phoneticPr fontId="4"/>
  </si>
  <si>
    <t>ｵｰﾌﾟﾝ</t>
    <phoneticPr fontId="4"/>
  </si>
  <si>
    <t>長﨑</t>
    <rPh sb="0" eb="2">
      <t>ナガサキ</t>
    </rPh>
    <phoneticPr fontId="4"/>
  </si>
  <si>
    <t>16時には片付けまで完了して解散。</t>
    <rPh sb="2" eb="3">
      <t>ジ</t>
    </rPh>
    <rPh sb="5" eb="7">
      <t>カタヅ</t>
    </rPh>
    <rPh sb="10" eb="12">
      <t>カンリョウ</t>
    </rPh>
    <rPh sb="14" eb="16">
      <t>カイサン</t>
    </rPh>
    <phoneticPr fontId="4"/>
  </si>
  <si>
    <t>２１点</t>
  </si>
  <si>
    <t>最終</t>
    <rPh sb="0" eb="2">
      <t>サイシュウ</t>
    </rPh>
    <phoneticPr fontId="4"/>
  </si>
  <si>
    <t>アリーナ土居</t>
    <rPh sb="4" eb="6">
      <t>ドイ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</si>
</sst>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&quot;&quot;0&quot;位&quot;"/>
    <numFmt numFmtId="177" formatCode="&quot;&quot;0&quot;ｹﾞｰﾑ&quot;"/>
    <numFmt numFmtId="178" formatCode="&quot;（計&quot;0&quot;ｹﾞｰﾑ）&quot;"/>
    <numFmt numFmtId="179" formatCode="&quot;1人&quot;0&quot;ｹﾞｰﾑ&quot;"/>
    <numFmt numFmtId="180" formatCode="&quot;(&quot;0.0&quot;本)&quot;"/>
    <numFmt numFmtId="181" formatCode="&quot;ｹﾞｰﾑ数合計&quot;0&quot;個&quot;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標準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u/>
      <sz val="22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90"/>
      <color theme="1"/>
      <name val="ＭＳ Ｐゴシック"/>
      <family val="3"/>
      <charset val="128"/>
    </font>
    <font>
      <u/>
      <sz val="30"/>
      <color theme="1"/>
      <name val="ＭＳ Ｐゴシック"/>
      <family val="3"/>
      <charset val="128"/>
    </font>
    <font>
      <u/>
      <sz val="2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3"/>
      <color theme="1"/>
      <name val="MS UI Gothic"/>
      <family val="3"/>
      <charset val="128"/>
    </font>
    <font>
      <sz val="12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1"/>
      <color theme="1"/>
      <name val="MS UI Gothic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A3A3"/>
        <bgColor indexed="64"/>
      </patternFill>
    </fill>
    <fill>
      <patternFill patternType="solid">
        <fgColor rgb="FFFFA3A3"/>
        <bgColor indexed="4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45"/>
      </patternFill>
    </fill>
    <fill>
      <patternFill patternType="solid">
        <fgColor rgb="FFD2FEE1"/>
        <bgColor indexed="4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CEE8"/>
        <bgColor indexed="64"/>
      </patternFill>
    </fill>
    <fill>
      <patternFill patternType="solid">
        <fgColor rgb="FFFECEE8"/>
        <bgColor indexed="45"/>
      </patternFill>
    </fill>
    <fill>
      <patternFill patternType="solid">
        <fgColor rgb="FFFFFF9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2FEE1"/>
        <bgColor indexed="64"/>
      </patternFill>
    </fill>
    <fill>
      <patternFill patternType="solid">
        <fgColor rgb="FFFFFF97"/>
        <bgColor indexed="45"/>
      </patternFill>
    </fill>
    <fill>
      <patternFill patternType="solid">
        <fgColor rgb="FF99FF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45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DashDot">
        <color auto="1"/>
      </left>
      <right/>
      <top/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5">
    <xf numFmtId="0" fontId="0" fillId="0" borderId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8" fillId="0" borderId="0" applyFont="0" applyFill="0" applyBorder="0" applyAlignment="0" applyProtection="0"/>
    <xf numFmtId="6" fontId="6" fillId="0" borderId="0" applyFont="0" applyFill="0" applyBorder="0" applyAlignment="0" applyProtection="0">
      <alignment vertical="center"/>
    </xf>
    <xf numFmtId="0" fontId="7" fillId="0" borderId="0" applyBorder="0"/>
    <xf numFmtId="0" fontId="7" fillId="0" borderId="0" applyBorder="0"/>
    <xf numFmtId="0" fontId="6" fillId="0" borderId="0">
      <alignment vertical="center"/>
    </xf>
    <xf numFmtId="0" fontId="6" fillId="0" borderId="0"/>
    <xf numFmtId="0" fontId="7" fillId="0" borderId="0" applyBorder="0"/>
    <xf numFmtId="0" fontId="11" fillId="0" borderId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328">
    <xf numFmtId="0" fontId="0" fillId="0" borderId="0" xfId="0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2" fillId="2" borderId="0" xfId="0" applyFont="1" applyFill="1" applyAlignment="1">
      <alignment horizontal="left" vertical="center"/>
    </xf>
    <xf numFmtId="0" fontId="17" fillId="2" borderId="6" xfId="0" applyFont="1" applyFill="1" applyBorder="1" applyAlignment="1">
      <alignment horizontal="center" vertical="center" wrapText="1" shrinkToFit="1"/>
    </xf>
    <xf numFmtId="0" fontId="14" fillId="2" borderId="0" xfId="0" applyFont="1" applyFill="1"/>
    <xf numFmtId="38" fontId="14" fillId="2" borderId="0" xfId="1" applyFont="1" applyFill="1"/>
    <xf numFmtId="0" fontId="25" fillId="2" borderId="0" xfId="0" applyFont="1" applyFill="1" applyAlignment="1">
      <alignment wrapText="1" shrinkToFit="1"/>
    </xf>
    <xf numFmtId="38" fontId="14" fillId="2" borderId="0" xfId="1" applyFont="1" applyFill="1" applyAlignment="1">
      <alignment horizontal="center" vertical="center"/>
    </xf>
    <xf numFmtId="38" fontId="14" fillId="2" borderId="0" xfId="1" applyFont="1" applyFill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178" fontId="21" fillId="2" borderId="0" xfId="0" applyNumberFormat="1" applyFont="1" applyFill="1" applyAlignment="1">
      <alignment wrapText="1" shrinkToFit="1"/>
    </xf>
    <xf numFmtId="0" fontId="13" fillId="2" borderId="30" xfId="0" applyFont="1" applyFill="1" applyBorder="1" applyAlignment="1">
      <alignment horizontal="center" vertical="center" shrinkToFit="1"/>
    </xf>
    <xf numFmtId="0" fontId="25" fillId="2" borderId="0" xfId="0" applyFont="1" applyFill="1" applyAlignment="1">
      <alignment shrinkToFit="1"/>
    </xf>
    <xf numFmtId="0" fontId="12" fillId="2" borderId="0" xfId="0" applyFont="1" applyFill="1" applyAlignment="1">
      <alignment horizontal="center" vertical="center" shrinkToFit="1"/>
    </xf>
    <xf numFmtId="0" fontId="26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top"/>
    </xf>
    <xf numFmtId="0" fontId="19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3" fillId="2" borderId="0" xfId="0" applyFont="1" applyFill="1"/>
    <xf numFmtId="180" fontId="21" fillId="2" borderId="0" xfId="0" applyNumberFormat="1" applyFont="1" applyFill="1" applyAlignment="1">
      <alignment vertical="center"/>
    </xf>
    <xf numFmtId="178" fontId="31" fillId="2" borderId="0" xfId="0" applyNumberFormat="1" applyFont="1" applyFill="1" applyAlignment="1">
      <alignment vertical="center" shrinkToFit="1"/>
    </xf>
    <xf numFmtId="0" fontId="24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 vertical="center" shrinkToFit="1"/>
    </xf>
    <xf numFmtId="178" fontId="31" fillId="2" borderId="30" xfId="0" applyNumberFormat="1" applyFont="1" applyFill="1" applyBorder="1" applyAlignment="1">
      <alignment vertical="center" shrinkToFit="1"/>
    </xf>
    <xf numFmtId="0" fontId="13" fillId="18" borderId="31" xfId="0" applyFont="1" applyFill="1" applyBorder="1" applyAlignment="1">
      <alignment horizontal="center" vertical="center" shrinkToFit="1"/>
    </xf>
    <xf numFmtId="180" fontId="14" fillId="2" borderId="0" xfId="0" applyNumberFormat="1" applyFont="1" applyFill="1" applyAlignment="1">
      <alignment vertical="center"/>
    </xf>
    <xf numFmtId="0" fontId="23" fillId="2" borderId="30" xfId="0" applyFont="1" applyFill="1" applyBorder="1" applyAlignment="1">
      <alignment horizontal="center" vertical="center"/>
    </xf>
    <xf numFmtId="180" fontId="32" fillId="2" borderId="0" xfId="0" applyNumberFormat="1" applyFont="1" applyFill="1" applyAlignment="1">
      <alignment vertical="center"/>
    </xf>
    <xf numFmtId="178" fontId="14" fillId="2" borderId="0" xfId="0" applyNumberFormat="1" applyFont="1" applyFill="1" applyAlignment="1">
      <alignment vertical="center" shrinkToFit="1"/>
    </xf>
    <xf numFmtId="0" fontId="13" fillId="3" borderId="30" xfId="0" applyFont="1" applyFill="1" applyBorder="1" applyAlignment="1">
      <alignment horizontal="center" vertical="center" shrinkToFit="1"/>
    </xf>
    <xf numFmtId="0" fontId="13" fillId="19" borderId="31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center" vertical="center"/>
    </xf>
    <xf numFmtId="176" fontId="13" fillId="18" borderId="31" xfId="0" applyNumberFormat="1" applyFont="1" applyFill="1" applyBorder="1" applyAlignment="1">
      <alignment horizontal="left" vertical="center" shrinkToFit="1"/>
    </xf>
    <xf numFmtId="176" fontId="13" fillId="2" borderId="0" xfId="0" applyNumberFormat="1" applyFont="1" applyFill="1" applyAlignment="1">
      <alignment horizontal="left" vertical="center" shrinkToFit="1"/>
    </xf>
    <xf numFmtId="176" fontId="13" fillId="19" borderId="31" xfId="0" applyNumberFormat="1" applyFont="1" applyFill="1" applyBorder="1" applyAlignment="1">
      <alignment horizontal="left" vertical="center" shrinkToFit="1"/>
    </xf>
    <xf numFmtId="176" fontId="13" fillId="3" borderId="0" xfId="0" applyNumberFormat="1" applyFont="1" applyFill="1" applyAlignment="1">
      <alignment horizontal="left" vertical="center" shrinkToFit="1"/>
    </xf>
    <xf numFmtId="0" fontId="31" fillId="2" borderId="0" xfId="0" applyFont="1" applyFill="1" applyAlignment="1">
      <alignment horizontal="center" vertical="center"/>
    </xf>
    <xf numFmtId="0" fontId="29" fillId="18" borderId="31" xfId="0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 shrinkToFit="1"/>
    </xf>
    <xf numFmtId="0" fontId="34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3" fillId="18" borderId="31" xfId="0" applyFont="1" applyFill="1" applyBorder="1" applyAlignment="1">
      <alignment horizontal="center"/>
    </xf>
    <xf numFmtId="0" fontId="22" fillId="2" borderId="0" xfId="0" applyFont="1" applyFill="1"/>
    <xf numFmtId="0" fontId="14" fillId="2" borderId="0" xfId="0" applyFont="1" applyFill="1" applyAlignment="1">
      <alignment horizontal="center"/>
    </xf>
    <xf numFmtId="0" fontId="23" fillId="18" borderId="31" xfId="0" applyFont="1" applyFill="1" applyBorder="1" applyAlignment="1">
      <alignment horizontal="center" vertical="center"/>
    </xf>
    <xf numFmtId="0" fontId="35" fillId="2" borderId="0" xfId="0" applyFont="1" applyFill="1"/>
    <xf numFmtId="0" fontId="36" fillId="2" borderId="0" xfId="0" applyFont="1" applyFill="1" applyAlignment="1">
      <alignment vertical="center"/>
    </xf>
    <xf numFmtId="178" fontId="14" fillId="2" borderId="0" xfId="0" applyNumberFormat="1" applyFont="1" applyFill="1" applyAlignment="1">
      <alignment horizontal="center" vertical="center" shrinkToFit="1"/>
    </xf>
    <xf numFmtId="178" fontId="21" fillId="2" borderId="0" xfId="0" applyNumberFormat="1" applyFont="1" applyFill="1" applyAlignment="1">
      <alignment horizontal="center" wrapText="1" shrinkToFit="1"/>
    </xf>
    <xf numFmtId="178" fontId="12" fillId="2" borderId="0" xfId="0" applyNumberFormat="1" applyFont="1" applyFill="1" applyAlignment="1">
      <alignment horizontal="center" vertical="center" shrinkToFit="1"/>
    </xf>
    <xf numFmtId="38" fontId="14" fillId="2" borderId="0" xfId="1" applyFont="1" applyFill="1" applyAlignment="1">
      <alignment horizontal="left" vertical="center" shrinkToFit="1"/>
    </xf>
    <xf numFmtId="38" fontId="14" fillId="2" borderId="0" xfId="1" applyFont="1" applyFill="1" applyAlignment="1">
      <alignment vertical="center" shrinkToFit="1"/>
    </xf>
    <xf numFmtId="178" fontId="10" fillId="2" borderId="0" xfId="0" applyNumberFormat="1" applyFont="1" applyFill="1" applyAlignment="1">
      <alignment horizontal="center" vertical="center" shrinkToFit="1"/>
    </xf>
    <xf numFmtId="0" fontId="17" fillId="3" borderId="42" xfId="0" applyFont="1" applyFill="1" applyBorder="1" applyAlignment="1">
      <alignment horizontal="center" vertical="center" shrinkToFit="1"/>
    </xf>
    <xf numFmtId="0" fontId="12" fillId="2" borderId="28" xfId="11" applyNumberFormat="1" applyFont="1" applyFill="1" applyBorder="1" applyAlignment="1">
      <alignment horizontal="center" vertical="center" shrinkToFit="1"/>
    </xf>
    <xf numFmtId="0" fontId="12" fillId="2" borderId="26" xfId="11" applyNumberFormat="1" applyFont="1" applyFill="1" applyBorder="1" applyAlignment="1">
      <alignment horizontal="center" vertical="center" shrinkToFit="1"/>
    </xf>
    <xf numFmtId="0" fontId="12" fillId="2" borderId="11" xfId="11" applyNumberFormat="1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178" fontId="14" fillId="2" borderId="0" xfId="0" applyNumberFormat="1" applyFont="1" applyFill="1" applyAlignment="1">
      <alignment horizontal="left" vertical="center" shrinkToFit="1"/>
    </xf>
    <xf numFmtId="0" fontId="27" fillId="2" borderId="25" xfId="0" applyFont="1" applyFill="1" applyBorder="1" applyAlignment="1">
      <alignment horizontal="center" vertical="center" wrapText="1" shrinkToFit="1"/>
    </xf>
    <xf numFmtId="0" fontId="33" fillId="2" borderId="34" xfId="0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 wrapText="1" shrinkToFit="1"/>
    </xf>
    <xf numFmtId="0" fontId="15" fillId="4" borderId="6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shrinkToFit="1"/>
    </xf>
    <xf numFmtId="0" fontId="18" fillId="17" borderId="13" xfId="0" applyFont="1" applyFill="1" applyBorder="1" applyAlignment="1">
      <alignment horizontal="center" vertical="center"/>
    </xf>
    <xf numFmtId="0" fontId="15" fillId="17" borderId="10" xfId="0" applyFont="1" applyFill="1" applyBorder="1" applyAlignment="1">
      <alignment horizontal="center" vertical="center" wrapText="1" shrinkToFit="1"/>
    </xf>
    <xf numFmtId="0" fontId="18" fillId="17" borderId="12" xfId="0" applyFont="1" applyFill="1" applyBorder="1" applyAlignment="1">
      <alignment horizontal="center" vertical="center"/>
    </xf>
    <xf numFmtId="0" fontId="14" fillId="11" borderId="51" xfId="0" applyFont="1" applyFill="1" applyBorder="1" applyAlignment="1">
      <alignment horizontal="center" vertical="center"/>
    </xf>
    <xf numFmtId="0" fontId="14" fillId="11" borderId="23" xfId="0" applyFont="1" applyFill="1" applyBorder="1" applyAlignment="1">
      <alignment horizontal="center" vertical="center"/>
    </xf>
    <xf numFmtId="0" fontId="13" fillId="11" borderId="23" xfId="0" applyFont="1" applyFill="1" applyBorder="1" applyAlignment="1">
      <alignment horizontal="center" vertical="center" shrinkToFit="1"/>
    </xf>
    <xf numFmtId="0" fontId="13" fillId="12" borderId="23" xfId="0" applyFont="1" applyFill="1" applyBorder="1" applyAlignment="1">
      <alignment horizontal="center" vertical="center" shrinkToFit="1"/>
    </xf>
    <xf numFmtId="0" fontId="13" fillId="11" borderId="52" xfId="0" applyFont="1" applyFill="1" applyBorder="1" applyAlignment="1">
      <alignment horizontal="center" vertical="center" shrinkToFit="1"/>
    </xf>
    <xf numFmtId="0" fontId="13" fillId="11" borderId="51" xfId="0" applyFont="1" applyFill="1" applyBorder="1" applyAlignment="1">
      <alignment horizontal="center" vertical="center" shrinkToFit="1"/>
    </xf>
    <xf numFmtId="0" fontId="14" fillId="11" borderId="52" xfId="0" applyFont="1" applyFill="1" applyBorder="1" applyAlignment="1">
      <alignment horizontal="center" vertical="center"/>
    </xf>
    <xf numFmtId="0" fontId="14" fillId="11" borderId="53" xfId="0" applyFont="1" applyFill="1" applyBorder="1" applyAlignment="1">
      <alignment horizontal="center" vertical="center"/>
    </xf>
    <xf numFmtId="0" fontId="13" fillId="11" borderId="54" xfId="0" applyFont="1" applyFill="1" applyBorder="1" applyAlignment="1">
      <alignment horizontal="center" vertical="center" shrinkToFit="1"/>
    </xf>
    <xf numFmtId="0" fontId="14" fillId="11" borderId="55" xfId="0" applyFont="1" applyFill="1" applyBorder="1" applyAlignment="1">
      <alignment horizontal="center" vertical="center"/>
    </xf>
    <xf numFmtId="0" fontId="13" fillId="11" borderId="49" xfId="0" applyFont="1" applyFill="1" applyBorder="1" applyAlignment="1">
      <alignment horizontal="center" vertical="center" shrinkToFit="1"/>
    </xf>
    <xf numFmtId="0" fontId="15" fillId="21" borderId="9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horizontal="center" vertical="center" shrinkToFit="1"/>
    </xf>
    <xf numFmtId="0" fontId="13" fillId="12" borderId="13" xfId="0" applyFont="1" applyFill="1" applyBorder="1" applyAlignment="1">
      <alignment horizontal="center" vertical="center" shrinkToFit="1"/>
    </xf>
    <xf numFmtId="0" fontId="13" fillId="11" borderId="13" xfId="0" applyFont="1" applyFill="1" applyBorder="1" applyAlignment="1">
      <alignment horizontal="center" vertical="center" shrinkToFit="1"/>
    </xf>
    <xf numFmtId="0" fontId="13" fillId="11" borderId="14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wrapText="1" shrinkToFit="1"/>
    </xf>
    <xf numFmtId="0" fontId="15" fillId="17" borderId="2" xfId="0" applyFont="1" applyFill="1" applyBorder="1" applyAlignment="1">
      <alignment horizontal="center" vertical="center" wrapText="1" shrinkToFit="1"/>
    </xf>
    <xf numFmtId="0" fontId="12" fillId="2" borderId="27" xfId="0" applyFont="1" applyFill="1" applyBorder="1" applyAlignment="1">
      <alignment horizontal="center" vertical="center" shrinkToFit="1"/>
    </xf>
    <xf numFmtId="0" fontId="15" fillId="5" borderId="56" xfId="0" applyFont="1" applyFill="1" applyBorder="1" applyAlignment="1">
      <alignment horizontal="center" vertical="center" wrapText="1" shrinkToFit="1"/>
    </xf>
    <xf numFmtId="0" fontId="18" fillId="16" borderId="32" xfId="0" applyFont="1" applyFill="1" applyBorder="1" applyAlignment="1">
      <alignment horizontal="center" vertical="center" shrinkToFit="1"/>
    </xf>
    <xf numFmtId="0" fontId="15" fillId="16" borderId="10" xfId="0" applyFont="1" applyFill="1" applyBorder="1" applyAlignment="1">
      <alignment horizontal="center" vertical="center" wrapText="1" shrinkToFit="1"/>
    </xf>
    <xf numFmtId="0" fontId="18" fillId="13" borderId="12" xfId="0" applyFont="1" applyFill="1" applyBorder="1" applyAlignment="1">
      <alignment horizontal="center" vertical="center" shrinkToFit="1"/>
    </xf>
    <xf numFmtId="0" fontId="15" fillId="9" borderId="6" xfId="0" applyFont="1" applyFill="1" applyBorder="1" applyAlignment="1">
      <alignment horizontal="center" vertical="center" wrapText="1" shrinkToFit="1"/>
    </xf>
    <xf numFmtId="0" fontId="15" fillId="16" borderId="6" xfId="0" applyFont="1" applyFill="1" applyBorder="1" applyAlignment="1">
      <alignment horizontal="center" vertical="center" wrapText="1" shrinkToFit="1"/>
    </xf>
    <xf numFmtId="0" fontId="18" fillId="13" borderId="13" xfId="0" applyFont="1" applyFill="1" applyBorder="1" applyAlignment="1">
      <alignment horizontal="center" vertical="center" shrinkToFit="1"/>
    </xf>
    <xf numFmtId="0" fontId="15" fillId="21" borderId="6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 shrinkToFit="1"/>
    </xf>
    <xf numFmtId="0" fontId="18" fillId="17" borderId="14" xfId="0" applyFont="1" applyFill="1" applyBorder="1" applyAlignment="1">
      <alignment horizontal="center" vertical="center" shrinkToFit="1"/>
    </xf>
    <xf numFmtId="0" fontId="15" fillId="5" borderId="10" xfId="0" applyFont="1" applyFill="1" applyBorder="1" applyAlignment="1">
      <alignment horizontal="center" vertical="center" wrapText="1" shrinkToFit="1"/>
    </xf>
    <xf numFmtId="0" fontId="18" fillId="17" borderId="12" xfId="0" applyFont="1" applyFill="1" applyBorder="1" applyAlignment="1">
      <alignment horizontal="center" vertical="center" shrinkToFit="1"/>
    </xf>
    <xf numFmtId="0" fontId="15" fillId="16" borderId="9" xfId="0" applyFont="1" applyFill="1" applyBorder="1" applyAlignment="1">
      <alignment horizontal="center" vertical="center" wrapText="1" shrinkToFit="1"/>
    </xf>
    <xf numFmtId="0" fontId="18" fillId="13" borderId="14" xfId="0" applyFont="1" applyFill="1" applyBorder="1" applyAlignment="1">
      <alignment horizontal="center" vertical="center" shrinkToFit="1"/>
    </xf>
    <xf numFmtId="0" fontId="12" fillId="2" borderId="22" xfId="11" applyNumberFormat="1" applyFont="1" applyFill="1" applyBorder="1" applyAlignment="1">
      <alignment horizontal="center" vertical="center" shrinkToFit="1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center" vertical="center" wrapText="1" shrinkToFit="1"/>
    </xf>
    <xf numFmtId="0" fontId="18" fillId="17" borderId="13" xfId="0" applyFont="1" applyFill="1" applyBorder="1" applyAlignment="1">
      <alignment horizontal="center" vertical="center" shrinkToFit="1"/>
    </xf>
    <xf numFmtId="0" fontId="15" fillId="6" borderId="10" xfId="0" applyFont="1" applyFill="1" applyBorder="1" applyAlignment="1">
      <alignment horizontal="center" vertical="center" wrapText="1" shrinkToFit="1"/>
    </xf>
    <xf numFmtId="0" fontId="18" fillId="6" borderId="12" xfId="0" applyFont="1" applyFill="1" applyBorder="1" applyAlignment="1">
      <alignment horizontal="center" vertical="center"/>
    </xf>
    <xf numFmtId="0" fontId="15" fillId="17" borderId="6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shrinkToFit="1"/>
    </xf>
    <xf numFmtId="0" fontId="15" fillId="9" borderId="10" xfId="0" applyFont="1" applyFill="1" applyBorder="1" applyAlignment="1">
      <alignment horizontal="center" vertical="center" wrapText="1" shrinkToFit="1"/>
    </xf>
    <xf numFmtId="0" fontId="18" fillId="9" borderId="12" xfId="0" applyFont="1" applyFill="1" applyBorder="1" applyAlignment="1">
      <alignment horizontal="center" vertical="center" shrinkToFit="1"/>
    </xf>
    <xf numFmtId="0" fontId="15" fillId="4" borderId="9" xfId="0" applyFont="1" applyFill="1" applyBorder="1" applyAlignment="1">
      <alignment horizontal="center" vertical="center" wrapText="1"/>
    </xf>
    <xf numFmtId="0" fontId="18" fillId="17" borderId="14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16" borderId="14" xfId="0" applyFont="1" applyFill="1" applyBorder="1" applyAlignment="1">
      <alignment horizontal="center" vertical="center" shrinkToFit="1"/>
    </xf>
    <xf numFmtId="0" fontId="12" fillId="2" borderId="29" xfId="11" applyNumberFormat="1" applyFont="1" applyFill="1" applyBorder="1" applyAlignment="1">
      <alignment horizontal="center" vertical="center" shrinkToFit="1"/>
    </xf>
    <xf numFmtId="0" fontId="15" fillId="17" borderId="9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center" shrinkToFit="1"/>
    </xf>
    <xf numFmtId="0" fontId="38" fillId="2" borderId="9" xfId="0" applyFont="1" applyFill="1" applyBorder="1" applyAlignment="1">
      <alignment vertical="center" wrapText="1" shrinkToFit="1"/>
    </xf>
    <xf numFmtId="0" fontId="38" fillId="2" borderId="14" xfId="0" applyFont="1" applyFill="1" applyBorder="1" applyAlignment="1">
      <alignment vertical="center" wrapText="1" shrinkToFit="1"/>
    </xf>
    <xf numFmtId="0" fontId="17" fillId="3" borderId="58" xfId="0" applyFont="1" applyFill="1" applyBorder="1" applyAlignment="1">
      <alignment horizontal="center" vertical="center" shrinkToFit="1"/>
    </xf>
    <xf numFmtId="0" fontId="15" fillId="17" borderId="41" xfId="0" applyFont="1" applyFill="1" applyBorder="1" applyAlignment="1">
      <alignment horizontal="center" vertical="center" wrapText="1" shrinkToFit="1"/>
    </xf>
    <xf numFmtId="0" fontId="18" fillId="17" borderId="40" xfId="0" applyFont="1" applyFill="1" applyBorder="1" applyAlignment="1">
      <alignment horizontal="center" vertical="center"/>
    </xf>
    <xf numFmtId="0" fontId="15" fillId="16" borderId="43" xfId="0" applyFont="1" applyFill="1" applyBorder="1" applyAlignment="1">
      <alignment horizontal="center" vertical="center" wrapText="1" shrinkToFit="1"/>
    </xf>
    <xf numFmtId="0" fontId="18" fillId="13" borderId="42" xfId="0" applyFont="1" applyFill="1" applyBorder="1" applyAlignment="1">
      <alignment horizontal="center" vertical="center" shrinkToFit="1"/>
    </xf>
    <xf numFmtId="0" fontId="15" fillId="6" borderId="41" xfId="0" applyFont="1" applyFill="1" applyBorder="1" applyAlignment="1">
      <alignment horizontal="center" vertical="center" wrapText="1" shrinkToFit="1"/>
    </xf>
    <xf numFmtId="0" fontId="18" fillId="6" borderId="40" xfId="0" applyFont="1" applyFill="1" applyBorder="1" applyAlignment="1">
      <alignment horizontal="center" vertical="center" shrinkToFit="1"/>
    </xf>
    <xf numFmtId="0" fontId="15" fillId="21" borderId="43" xfId="0" applyFont="1" applyFill="1" applyBorder="1" applyAlignment="1">
      <alignment horizontal="center" vertical="center" wrapText="1"/>
    </xf>
    <xf numFmtId="0" fontId="18" fillId="10" borderId="42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 wrapText="1" shrinkToFit="1"/>
    </xf>
    <xf numFmtId="0" fontId="18" fillId="17" borderId="42" xfId="0" applyFont="1" applyFill="1" applyBorder="1" applyAlignment="1">
      <alignment horizontal="center" vertical="center" shrinkToFit="1"/>
    </xf>
    <xf numFmtId="0" fontId="15" fillId="17" borderId="41" xfId="0" applyFont="1" applyFill="1" applyBorder="1" applyAlignment="1">
      <alignment horizontal="center" vertical="center" wrapText="1"/>
    </xf>
    <xf numFmtId="0" fontId="18" fillId="8" borderId="40" xfId="0" applyFont="1" applyFill="1" applyBorder="1" applyAlignment="1">
      <alignment horizontal="center" vertical="center" shrinkToFit="1"/>
    </xf>
    <xf numFmtId="0" fontId="15" fillId="16" borderId="41" xfId="0" applyFont="1" applyFill="1" applyBorder="1" applyAlignment="1">
      <alignment horizontal="center" vertical="center" wrapText="1" shrinkToFit="1"/>
    </xf>
    <xf numFmtId="0" fontId="18" fillId="13" borderId="40" xfId="0" applyFont="1" applyFill="1" applyBorder="1" applyAlignment="1">
      <alignment horizontal="center" vertical="center" shrinkToFit="1"/>
    </xf>
    <xf numFmtId="0" fontId="15" fillId="5" borderId="41" xfId="0" applyFont="1" applyFill="1" applyBorder="1" applyAlignment="1">
      <alignment horizontal="center" vertical="center" wrapText="1" shrinkToFit="1"/>
    </xf>
    <xf numFmtId="0" fontId="18" fillId="17" borderId="40" xfId="0" applyFont="1" applyFill="1" applyBorder="1" applyAlignment="1">
      <alignment horizontal="center" vertical="center" shrinkToFit="1"/>
    </xf>
    <xf numFmtId="0" fontId="15" fillId="9" borderId="41" xfId="0" applyFont="1" applyFill="1" applyBorder="1" applyAlignment="1">
      <alignment horizontal="center" vertical="center" wrapText="1" shrinkToFit="1"/>
    </xf>
    <xf numFmtId="0" fontId="18" fillId="9" borderId="40" xfId="0" applyFont="1" applyFill="1" applyBorder="1" applyAlignment="1">
      <alignment horizontal="center" vertical="center" shrinkToFit="1"/>
    </xf>
    <xf numFmtId="0" fontId="15" fillId="5" borderId="43" xfId="0" applyFont="1" applyFill="1" applyBorder="1" applyAlignment="1">
      <alignment horizontal="center" vertical="center" wrapText="1" shrinkToFit="1"/>
    </xf>
    <xf numFmtId="0" fontId="18" fillId="16" borderId="42" xfId="0" applyFont="1" applyFill="1" applyBorder="1" applyAlignment="1">
      <alignment horizontal="center" vertical="center" shrinkToFit="1"/>
    </xf>
    <xf numFmtId="0" fontId="17" fillId="3" borderId="43" xfId="0" applyFont="1" applyFill="1" applyBorder="1" applyAlignment="1">
      <alignment horizontal="center" vertical="center" wrapText="1" shrinkToFit="1"/>
    </xf>
    <xf numFmtId="0" fontId="15" fillId="4" borderId="41" xfId="0" applyFont="1" applyFill="1" applyBorder="1" applyAlignment="1">
      <alignment horizontal="center" vertical="center" wrapText="1"/>
    </xf>
    <xf numFmtId="0" fontId="15" fillId="16" borderId="63" xfId="0" applyFont="1" applyFill="1" applyBorder="1" applyAlignment="1">
      <alignment horizontal="center" vertical="center" wrapText="1" shrinkToFit="1"/>
    </xf>
    <xf numFmtId="0" fontId="18" fillId="13" borderId="64" xfId="0" applyFont="1" applyFill="1" applyBorder="1" applyAlignment="1">
      <alignment horizontal="center" vertical="center" shrinkToFit="1"/>
    </xf>
    <xf numFmtId="0" fontId="15" fillId="17" borderId="45" xfId="0" applyFont="1" applyFill="1" applyBorder="1" applyAlignment="1">
      <alignment horizontal="center" vertical="center" wrapText="1" shrinkToFit="1"/>
    </xf>
    <xf numFmtId="0" fontId="18" fillId="17" borderId="44" xfId="0" applyFont="1" applyFill="1" applyBorder="1" applyAlignment="1">
      <alignment horizontal="center" vertical="center"/>
    </xf>
    <xf numFmtId="0" fontId="15" fillId="6" borderId="39" xfId="0" applyFont="1" applyFill="1" applyBorder="1" applyAlignment="1">
      <alignment horizontal="center" vertical="center" wrapText="1" shrinkToFit="1"/>
    </xf>
    <xf numFmtId="0" fontId="18" fillId="6" borderId="38" xfId="0" applyFont="1" applyFill="1" applyBorder="1" applyAlignment="1">
      <alignment horizontal="center" vertical="center"/>
    </xf>
    <xf numFmtId="0" fontId="15" fillId="16" borderId="45" xfId="0" applyFont="1" applyFill="1" applyBorder="1" applyAlignment="1">
      <alignment horizontal="center" vertical="center" wrapText="1" shrinkToFit="1"/>
    </xf>
    <xf numFmtId="0" fontId="18" fillId="13" borderId="44" xfId="0" applyFont="1" applyFill="1" applyBorder="1" applyAlignment="1">
      <alignment horizontal="center" vertical="center" shrinkToFit="1"/>
    </xf>
    <xf numFmtId="0" fontId="15" fillId="16" borderId="39" xfId="0" applyFont="1" applyFill="1" applyBorder="1" applyAlignment="1">
      <alignment horizontal="center" vertical="center" wrapText="1" shrinkToFit="1"/>
    </xf>
    <xf numFmtId="0" fontId="18" fillId="13" borderId="38" xfId="0" applyFont="1" applyFill="1" applyBorder="1" applyAlignment="1">
      <alignment horizontal="center" vertical="center" shrinkToFit="1"/>
    </xf>
    <xf numFmtId="0" fontId="15" fillId="4" borderId="65" xfId="0" applyFont="1" applyFill="1" applyBorder="1" applyAlignment="1">
      <alignment horizontal="center" vertical="center" wrapText="1" shrinkToFit="1"/>
    </xf>
    <xf numFmtId="0" fontId="18" fillId="17" borderId="58" xfId="0" applyFont="1" applyFill="1" applyBorder="1" applyAlignment="1">
      <alignment horizontal="center" vertical="center" shrinkToFit="1"/>
    </xf>
    <xf numFmtId="0" fontId="15" fillId="16" borderId="65" xfId="0" applyFont="1" applyFill="1" applyBorder="1" applyAlignment="1">
      <alignment horizontal="center" vertical="center" wrapText="1" shrinkToFit="1"/>
    </xf>
    <xf numFmtId="0" fontId="18" fillId="13" borderId="58" xfId="0" applyFont="1" applyFill="1" applyBorder="1" applyAlignment="1">
      <alignment horizontal="center" vertical="center" shrinkToFit="1"/>
    </xf>
    <xf numFmtId="0" fontId="17" fillId="3" borderId="65" xfId="0" applyFont="1" applyFill="1" applyBorder="1" applyAlignment="1">
      <alignment horizontal="center" vertical="center" wrapText="1" shrinkToFit="1"/>
    </xf>
    <xf numFmtId="0" fontId="15" fillId="17" borderId="63" xfId="0" applyFont="1" applyFill="1" applyBorder="1" applyAlignment="1">
      <alignment horizontal="center" vertical="center" wrapText="1"/>
    </xf>
    <xf numFmtId="0" fontId="18" fillId="8" borderId="64" xfId="0" applyFont="1" applyFill="1" applyBorder="1" applyAlignment="1">
      <alignment horizontal="center" vertical="center" shrinkToFit="1"/>
    </xf>
    <xf numFmtId="0" fontId="15" fillId="9" borderId="63" xfId="0" applyFont="1" applyFill="1" applyBorder="1" applyAlignment="1">
      <alignment horizontal="center" vertical="center" wrapText="1" shrinkToFit="1"/>
    </xf>
    <xf numFmtId="0" fontId="18" fillId="9" borderId="64" xfId="0" applyFont="1" applyFill="1" applyBorder="1" applyAlignment="1">
      <alignment horizontal="center" vertical="center" shrinkToFit="1"/>
    </xf>
    <xf numFmtId="0" fontId="15" fillId="6" borderId="45" xfId="0" applyFont="1" applyFill="1" applyBorder="1" applyAlignment="1">
      <alignment horizontal="center" vertical="center" wrapText="1" shrinkToFit="1"/>
    </xf>
    <xf numFmtId="0" fontId="18" fillId="6" borderId="44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 wrapText="1" shrinkToFit="1"/>
    </xf>
    <xf numFmtId="0" fontId="18" fillId="9" borderId="44" xfId="0" applyFont="1" applyFill="1" applyBorder="1" applyAlignment="1">
      <alignment horizontal="center" vertical="center" shrinkToFit="1"/>
    </xf>
    <xf numFmtId="0" fontId="15" fillId="5" borderId="39" xfId="0" applyFont="1" applyFill="1" applyBorder="1" applyAlignment="1">
      <alignment horizontal="center" vertical="center" wrapText="1" shrinkToFit="1"/>
    </xf>
    <xf numFmtId="0" fontId="18" fillId="16" borderId="38" xfId="0" applyFont="1" applyFill="1" applyBorder="1" applyAlignment="1">
      <alignment horizontal="center" vertical="center" shrinkToFit="1"/>
    </xf>
    <xf numFmtId="0" fontId="15" fillId="17" borderId="28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shrinkToFit="1"/>
    </xf>
    <xf numFmtId="0" fontId="15" fillId="5" borderId="11" xfId="0" applyFont="1" applyFill="1" applyBorder="1" applyAlignment="1">
      <alignment horizontal="center" vertical="center" wrapText="1" shrinkToFit="1"/>
    </xf>
    <xf numFmtId="0" fontId="15" fillId="16" borderId="11" xfId="0" applyFont="1" applyFill="1" applyBorder="1" applyAlignment="1">
      <alignment horizontal="center" vertical="center" wrapText="1" shrinkToFit="1"/>
    </xf>
    <xf numFmtId="0" fontId="15" fillId="16" borderId="22" xfId="0" applyFont="1" applyFill="1" applyBorder="1" applyAlignment="1">
      <alignment horizontal="center" vertical="center" wrapText="1" shrinkToFit="1"/>
    </xf>
    <xf numFmtId="0" fontId="15" fillId="6" borderId="28" xfId="0" applyFont="1" applyFill="1" applyBorder="1" applyAlignment="1">
      <alignment horizontal="center" vertical="center" wrapText="1" shrinkToFit="1"/>
    </xf>
    <xf numFmtId="0" fontId="15" fillId="9" borderId="11" xfId="0" applyFont="1" applyFill="1" applyBorder="1" applyAlignment="1">
      <alignment horizontal="center" vertical="center" wrapText="1" shrinkToFit="1"/>
    </xf>
    <xf numFmtId="0" fontId="18" fillId="6" borderId="12" xfId="0" applyFont="1" applyFill="1" applyBorder="1" applyAlignment="1">
      <alignment horizontal="center" vertical="center" shrinkToFit="1"/>
    </xf>
    <xf numFmtId="0" fontId="15" fillId="21" borderId="22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17" borderId="28" xfId="0" applyFont="1" applyFill="1" applyBorder="1" applyAlignment="1">
      <alignment horizontal="center" vertical="center" wrapText="1" shrinkToFit="1"/>
    </xf>
    <xf numFmtId="0" fontId="15" fillId="4" borderId="11" xfId="0" applyFont="1" applyFill="1" applyBorder="1" applyAlignment="1">
      <alignment horizontal="center" vertical="center" wrapText="1" shrinkToFit="1"/>
    </xf>
    <xf numFmtId="0" fontId="15" fillId="5" borderId="22" xfId="0" applyFont="1" applyFill="1" applyBorder="1" applyAlignment="1">
      <alignment horizontal="center" vertical="center" wrapText="1" shrinkToFit="1"/>
    </xf>
    <xf numFmtId="180" fontId="12" fillId="2" borderId="4" xfId="0" applyNumberFormat="1" applyFont="1" applyFill="1" applyBorder="1" applyAlignment="1">
      <alignment vertical="center" shrinkToFit="1"/>
    </xf>
    <xf numFmtId="180" fontId="12" fillId="2" borderId="0" xfId="0" applyNumberFormat="1" applyFont="1" applyFill="1" applyAlignment="1">
      <alignment vertical="center" shrinkToFit="1"/>
    </xf>
    <xf numFmtId="181" fontId="12" fillId="2" borderId="0" xfId="0" applyNumberFormat="1" applyFont="1" applyFill="1" applyAlignment="1">
      <alignment vertical="center" shrinkToFit="1"/>
    </xf>
    <xf numFmtId="176" fontId="42" fillId="2" borderId="28" xfId="0" applyNumberFormat="1" applyFont="1" applyFill="1" applyBorder="1" applyAlignment="1">
      <alignment horizontal="center" vertical="center" shrinkToFit="1"/>
    </xf>
    <xf numFmtId="176" fontId="42" fillId="2" borderId="11" xfId="0" applyNumberFormat="1" applyFont="1" applyFill="1" applyBorder="1" applyAlignment="1">
      <alignment horizontal="center" vertical="center" shrinkToFit="1"/>
    </xf>
    <xf numFmtId="176" fontId="42" fillId="2" borderId="26" xfId="0" applyNumberFormat="1" applyFont="1" applyFill="1" applyBorder="1" applyAlignment="1">
      <alignment horizontal="center" vertical="center" shrinkToFit="1"/>
    </xf>
    <xf numFmtId="176" fontId="42" fillId="2" borderId="22" xfId="0" applyNumberFormat="1" applyFont="1" applyFill="1" applyBorder="1" applyAlignment="1">
      <alignment horizontal="center" vertical="center" shrinkToFit="1"/>
    </xf>
    <xf numFmtId="38" fontId="41" fillId="2" borderId="29" xfId="1" applyFont="1" applyFill="1" applyBorder="1" applyAlignment="1">
      <alignment horizontal="center" vertical="center" shrinkToFit="1"/>
    </xf>
    <xf numFmtId="38" fontId="41" fillId="2" borderId="11" xfId="1" applyFont="1" applyFill="1" applyBorder="1" applyAlignment="1">
      <alignment horizontal="center" vertical="center" shrinkToFit="1"/>
    </xf>
    <xf numFmtId="38" fontId="41" fillId="2" borderId="26" xfId="1" applyFont="1" applyFill="1" applyBorder="1" applyAlignment="1">
      <alignment horizontal="center" vertical="center" shrinkToFit="1"/>
    </xf>
    <xf numFmtId="38" fontId="41" fillId="2" borderId="28" xfId="1" applyFont="1" applyFill="1" applyBorder="1" applyAlignment="1">
      <alignment horizontal="center" vertical="center" shrinkToFit="1"/>
    </xf>
    <xf numFmtId="38" fontId="41" fillId="2" borderId="22" xfId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43" fillId="0" borderId="0" xfId="0" applyFont="1"/>
    <xf numFmtId="180" fontId="44" fillId="2" borderId="0" xfId="0" applyNumberFormat="1" applyFont="1" applyFill="1" applyAlignment="1">
      <alignment vertical="center"/>
    </xf>
    <xf numFmtId="181" fontId="15" fillId="2" borderId="0" xfId="0" applyNumberFormat="1" applyFont="1" applyFill="1" applyAlignment="1">
      <alignment vertical="center" shrinkToFit="1"/>
    </xf>
    <xf numFmtId="180" fontId="15" fillId="2" borderId="0" xfId="0" applyNumberFormat="1" applyFont="1" applyFill="1" applyAlignment="1">
      <alignment vertical="center" shrinkToFit="1"/>
    </xf>
    <xf numFmtId="180" fontId="15" fillId="2" borderId="0" xfId="0" applyNumberFormat="1" applyFont="1" applyFill="1" applyAlignment="1">
      <alignment vertical="center"/>
    </xf>
    <xf numFmtId="0" fontId="13" fillId="12" borderId="66" xfId="0" applyFont="1" applyFill="1" applyBorder="1" applyAlignment="1">
      <alignment horizontal="center" vertical="center" shrinkToFit="1"/>
    </xf>
    <xf numFmtId="0" fontId="13" fillId="11" borderId="8" xfId="0" applyFont="1" applyFill="1" applyBorder="1" applyAlignment="1">
      <alignment horizontal="center" vertical="center" shrinkToFit="1"/>
    </xf>
    <xf numFmtId="0" fontId="13" fillId="11" borderId="67" xfId="0" applyFont="1" applyFill="1" applyBorder="1" applyAlignment="1">
      <alignment horizontal="center" vertical="center" shrinkToFit="1"/>
    </xf>
    <xf numFmtId="0" fontId="13" fillId="11" borderId="68" xfId="0" applyFont="1" applyFill="1" applyBorder="1" applyAlignment="1">
      <alignment horizontal="center" vertical="center" shrinkToFit="1"/>
    </xf>
    <xf numFmtId="0" fontId="13" fillId="12" borderId="8" xfId="0" applyFont="1" applyFill="1" applyBorder="1" applyAlignment="1">
      <alignment horizontal="center" vertical="center" shrinkToFit="1"/>
    </xf>
    <xf numFmtId="0" fontId="13" fillId="12" borderId="1" xfId="0" applyFont="1" applyFill="1" applyBorder="1" applyAlignment="1">
      <alignment horizontal="center" vertical="center" shrinkToFit="1"/>
    </xf>
    <xf numFmtId="0" fontId="13" fillId="11" borderId="3" xfId="0" applyFont="1" applyFill="1" applyBorder="1" applyAlignment="1">
      <alignment horizontal="center" vertical="center" shrinkToFit="1"/>
    </xf>
    <xf numFmtId="0" fontId="13" fillId="11" borderId="69" xfId="0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shrinkToFit="1"/>
    </xf>
    <xf numFmtId="0" fontId="18" fillId="17" borderId="5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2" fillId="2" borderId="15" xfId="0" applyFont="1" applyFill="1" applyBorder="1" applyAlignment="1">
      <alignment vertical="center"/>
    </xf>
    <xf numFmtId="38" fontId="45" fillId="2" borderId="45" xfId="1" applyFont="1" applyFill="1" applyBorder="1" applyAlignment="1">
      <alignment horizontal="center" vertical="center" shrinkToFit="1"/>
    </xf>
    <xf numFmtId="38" fontId="45" fillId="2" borderId="43" xfId="1" applyFont="1" applyFill="1" applyBorder="1" applyAlignment="1">
      <alignment horizontal="center" vertical="center" shrinkToFit="1"/>
    </xf>
    <xf numFmtId="38" fontId="45" fillId="2" borderId="41" xfId="1" applyFont="1" applyFill="1" applyBorder="1" applyAlignment="1">
      <alignment horizontal="center" vertical="center" shrinkToFit="1"/>
    </xf>
    <xf numFmtId="38" fontId="45" fillId="2" borderId="39" xfId="1" applyFont="1" applyFill="1" applyBorder="1" applyAlignment="1">
      <alignment horizontal="center" vertical="center" shrinkToFit="1"/>
    </xf>
    <xf numFmtId="38" fontId="45" fillId="2" borderId="59" xfId="1" applyFont="1" applyFill="1" applyBorder="1" applyAlignment="1">
      <alignment horizontal="center" vertical="center" shrinkToFit="1"/>
    </xf>
    <xf numFmtId="38" fontId="45" fillId="2" borderId="60" xfId="1" applyFont="1" applyFill="1" applyBorder="1" applyAlignment="1">
      <alignment horizontal="center" vertical="center" shrinkToFit="1"/>
    </xf>
    <xf numFmtId="38" fontId="45" fillId="2" borderId="61" xfId="1" applyFont="1" applyFill="1" applyBorder="1" applyAlignment="1">
      <alignment horizontal="center" vertical="center" shrinkToFit="1"/>
    </xf>
    <xf numFmtId="38" fontId="45" fillId="2" borderId="62" xfId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 shrinkToFit="1"/>
    </xf>
    <xf numFmtId="38" fontId="15" fillId="2" borderId="0" xfId="1" applyFont="1" applyFill="1" applyAlignment="1">
      <alignment horizontal="center" vertical="center"/>
    </xf>
    <xf numFmtId="20" fontId="15" fillId="2" borderId="0" xfId="0" applyNumberFormat="1" applyFont="1" applyFill="1" applyAlignment="1">
      <alignment vertical="center" shrinkToFit="1"/>
    </xf>
    <xf numFmtId="20" fontId="15" fillId="2" borderId="0" xfId="0" applyNumberFormat="1" applyFont="1" applyFill="1" applyAlignment="1">
      <alignment vertical="center"/>
    </xf>
    <xf numFmtId="178" fontId="15" fillId="2" borderId="0" xfId="0" applyNumberFormat="1" applyFont="1" applyFill="1" applyAlignment="1">
      <alignment horizontal="center" vertical="center" shrinkToFit="1"/>
    </xf>
    <xf numFmtId="20" fontId="15" fillId="2" borderId="5" xfId="0" applyNumberFormat="1" applyFont="1" applyFill="1" applyBorder="1" applyAlignment="1">
      <alignment vertical="center" shrinkToFit="1"/>
    </xf>
    <xf numFmtId="38" fontId="15" fillId="2" borderId="0" xfId="1" applyFont="1" applyFill="1" applyAlignment="1">
      <alignment horizontal="center" vertical="center" shrinkToFit="1"/>
    </xf>
    <xf numFmtId="178" fontId="15" fillId="2" borderId="0" xfId="0" applyNumberFormat="1" applyFont="1" applyFill="1" applyAlignment="1">
      <alignment vertical="center" shrinkToFit="1"/>
    </xf>
    <xf numFmtId="178" fontId="15" fillId="2" borderId="0" xfId="0" applyNumberFormat="1" applyFont="1" applyFill="1" applyAlignment="1">
      <alignment vertical="center" wrapText="1" shrinkToFit="1"/>
    </xf>
    <xf numFmtId="178" fontId="15" fillId="2" borderId="0" xfId="0" applyNumberFormat="1" applyFont="1" applyFill="1" applyAlignment="1">
      <alignment wrapText="1" shrinkToFit="1"/>
    </xf>
    <xf numFmtId="0" fontId="40" fillId="2" borderId="30" xfId="0" applyFont="1" applyFill="1" applyBorder="1" applyAlignment="1">
      <alignment vertical="center"/>
    </xf>
    <xf numFmtId="0" fontId="40" fillId="2" borderId="0" xfId="0" applyFont="1" applyFill="1" applyAlignment="1">
      <alignment vertical="center"/>
    </xf>
    <xf numFmtId="180" fontId="12" fillId="2" borderId="0" xfId="0" applyNumberFormat="1" applyFont="1" applyFill="1" applyAlignment="1">
      <alignment horizontal="center" vertical="center" shrinkToFit="1"/>
    </xf>
    <xf numFmtId="181" fontId="12" fillId="2" borderId="0" xfId="0" applyNumberFormat="1" applyFont="1" applyFill="1" applyAlignment="1">
      <alignment horizontal="center" shrinkToFit="1"/>
    </xf>
    <xf numFmtId="0" fontId="20" fillId="2" borderId="30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center" vertical="top"/>
    </xf>
    <xf numFmtId="0" fontId="13" fillId="2" borderId="24" xfId="0" applyFont="1" applyFill="1" applyBorder="1" applyAlignment="1">
      <alignment horizontal="center" vertical="center" textRotation="255" shrinkToFit="1"/>
    </xf>
    <xf numFmtId="0" fontId="13" fillId="2" borderId="25" xfId="0" applyFont="1" applyFill="1" applyBorder="1" applyAlignment="1">
      <alignment horizontal="center" vertical="center" textRotation="255" shrinkToFit="1"/>
    </xf>
    <xf numFmtId="0" fontId="13" fillId="2" borderId="27" xfId="0" applyFont="1" applyFill="1" applyBorder="1" applyAlignment="1">
      <alignment horizontal="center" vertical="center" textRotation="255" shrinkToFit="1"/>
    </xf>
    <xf numFmtId="0" fontId="29" fillId="15" borderId="16" xfId="0" applyFont="1" applyFill="1" applyBorder="1" applyAlignment="1">
      <alignment horizontal="center" vertical="center" shrinkToFit="1"/>
    </xf>
    <xf numFmtId="0" fontId="29" fillId="15" borderId="17" xfId="0" applyFont="1" applyFill="1" applyBorder="1" applyAlignment="1">
      <alignment horizontal="center" vertical="center" shrinkToFit="1"/>
    </xf>
    <xf numFmtId="0" fontId="29" fillId="15" borderId="18" xfId="0" applyFont="1" applyFill="1" applyBorder="1" applyAlignment="1">
      <alignment horizontal="center" vertical="center" shrinkToFit="1"/>
    </xf>
    <xf numFmtId="0" fontId="13" fillId="2" borderId="50" xfId="0" applyFont="1" applyFill="1" applyBorder="1" applyAlignment="1">
      <alignment horizontal="center" vertical="center" textRotation="255" shrinkToFit="1"/>
    </xf>
    <xf numFmtId="0" fontId="29" fillId="7" borderId="16" xfId="0" applyFont="1" applyFill="1" applyBorder="1" applyAlignment="1">
      <alignment horizontal="center" vertical="center" shrinkToFit="1"/>
    </xf>
    <xf numFmtId="0" fontId="29" fillId="7" borderId="17" xfId="0" applyFont="1" applyFill="1" applyBorder="1" applyAlignment="1">
      <alignment horizontal="center" vertical="center" shrinkToFit="1"/>
    </xf>
    <xf numFmtId="0" fontId="29" fillId="7" borderId="18" xfId="0" applyFont="1" applyFill="1" applyBorder="1" applyAlignment="1">
      <alignment horizontal="center" vertical="center" shrinkToFit="1"/>
    </xf>
    <xf numFmtId="0" fontId="24" fillId="2" borderId="36" xfId="0" applyFont="1" applyFill="1" applyBorder="1" applyAlignment="1">
      <alignment horizontal="center" vertical="center" shrinkToFit="1"/>
    </xf>
    <xf numFmtId="0" fontId="24" fillId="2" borderId="35" xfId="0" applyFont="1" applyFill="1" applyBorder="1" applyAlignment="1">
      <alignment horizontal="center" vertical="center" shrinkToFit="1"/>
    </xf>
    <xf numFmtId="0" fontId="24" fillId="2" borderId="47" xfId="0" applyFont="1" applyFill="1" applyBorder="1" applyAlignment="1">
      <alignment horizontal="center" vertical="center" shrinkToFit="1"/>
    </xf>
    <xf numFmtId="0" fontId="24" fillId="2" borderId="19" xfId="0" applyFont="1" applyFill="1" applyBorder="1" applyAlignment="1">
      <alignment horizontal="center" vertical="center" shrinkToFit="1"/>
    </xf>
    <xf numFmtId="0" fontId="29" fillId="14" borderId="24" xfId="0" applyFont="1" applyFill="1" applyBorder="1" applyAlignment="1">
      <alignment horizontal="center" vertical="center" textRotation="255" shrinkToFit="1"/>
    </xf>
    <xf numFmtId="0" fontId="29" fillId="14" borderId="25" xfId="0" applyFont="1" applyFill="1" applyBorder="1" applyAlignment="1">
      <alignment horizontal="center" vertical="center" textRotation="255" shrinkToFit="1"/>
    </xf>
    <xf numFmtId="0" fontId="29" fillId="14" borderId="27" xfId="0" applyFont="1" applyFill="1" applyBorder="1" applyAlignment="1">
      <alignment horizontal="center" vertical="center" textRotation="255" shrinkToFit="1"/>
    </xf>
    <xf numFmtId="20" fontId="15" fillId="2" borderId="1" xfId="0" applyNumberFormat="1" applyFont="1" applyFill="1" applyBorder="1" applyAlignment="1">
      <alignment horizontal="center" vertical="center"/>
    </xf>
    <xf numFmtId="20" fontId="15" fillId="2" borderId="0" xfId="0" applyNumberFormat="1" applyFont="1" applyFill="1" applyAlignment="1">
      <alignment horizontal="center" vertical="center"/>
    </xf>
    <xf numFmtId="0" fontId="19" fillId="2" borderId="16" xfId="0" applyFont="1" applyFill="1" applyBorder="1" applyAlignment="1">
      <alignment horizontal="center" vertical="center" textRotation="255" shrinkToFit="1"/>
    </xf>
    <xf numFmtId="0" fontId="19" fillId="2" borderId="17" xfId="0" applyFont="1" applyFill="1" applyBorder="1" applyAlignment="1">
      <alignment horizontal="center" vertical="center" textRotation="255" shrinkToFit="1"/>
    </xf>
    <xf numFmtId="0" fontId="19" fillId="2" borderId="18" xfId="0" applyFont="1" applyFill="1" applyBorder="1" applyAlignment="1">
      <alignment horizontal="center" vertical="center" textRotation="255" shrinkToFit="1"/>
    </xf>
    <xf numFmtId="0" fontId="19" fillId="20" borderId="16" xfId="0" applyFont="1" applyFill="1" applyBorder="1" applyAlignment="1">
      <alignment horizontal="center" vertical="center" textRotation="255" shrinkToFit="1"/>
    </xf>
    <xf numFmtId="0" fontId="19" fillId="20" borderId="17" xfId="0" applyFont="1" applyFill="1" applyBorder="1" applyAlignment="1">
      <alignment horizontal="center" vertical="center" textRotation="255" shrinkToFit="1"/>
    </xf>
    <xf numFmtId="0" fontId="33" fillId="2" borderId="17" xfId="0" applyFont="1" applyFill="1" applyBorder="1" applyAlignment="1">
      <alignment horizontal="right" vertical="center"/>
    </xf>
    <xf numFmtId="0" fontId="39" fillId="11" borderId="16" xfId="0" applyFont="1" applyFill="1" applyBorder="1" applyAlignment="1">
      <alignment horizontal="center" vertical="center" wrapText="1" shrinkToFit="1"/>
    </xf>
    <xf numFmtId="0" fontId="39" fillId="11" borderId="17" xfId="0" applyFont="1" applyFill="1" applyBorder="1" applyAlignment="1">
      <alignment horizontal="center" vertical="center" wrapText="1" shrinkToFit="1"/>
    </xf>
    <xf numFmtId="0" fontId="28" fillId="2" borderId="0" xfId="0" applyFont="1" applyFill="1" applyAlignment="1">
      <alignment horizontal="center" vertical="center" textRotation="255"/>
    </xf>
    <xf numFmtId="0" fontId="24" fillId="2" borderId="0" xfId="0" applyFont="1" applyFill="1" applyAlignment="1">
      <alignment horizontal="center" vertical="center" shrinkToFit="1"/>
    </xf>
    <xf numFmtId="179" fontId="12" fillId="2" borderId="0" xfId="0" applyNumberFormat="1" applyFont="1" applyFill="1" applyAlignment="1">
      <alignment horizontal="right" vertical="center"/>
    </xf>
    <xf numFmtId="179" fontId="12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3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29" fillId="15" borderId="20" xfId="0" applyFont="1" applyFill="1" applyBorder="1" applyAlignment="1">
      <alignment horizontal="center" vertical="center" textRotation="255" shrinkToFit="1"/>
    </xf>
    <xf numFmtId="0" fontId="29" fillId="15" borderId="21" xfId="0" applyFont="1" applyFill="1" applyBorder="1" applyAlignment="1">
      <alignment horizontal="center" vertical="center" textRotation="255" shrinkToFit="1"/>
    </xf>
    <xf numFmtId="0" fontId="29" fillId="15" borderId="19" xfId="0" applyFont="1" applyFill="1" applyBorder="1" applyAlignment="1">
      <alignment horizontal="center" vertical="center" textRotation="255" shrinkToFit="1"/>
    </xf>
    <xf numFmtId="0" fontId="19" fillId="20" borderId="18" xfId="0" applyFont="1" applyFill="1" applyBorder="1" applyAlignment="1">
      <alignment horizontal="center" vertical="center" textRotation="255" shrinkToFit="1"/>
    </xf>
    <xf numFmtId="0" fontId="33" fillId="2" borderId="34" xfId="0" applyFont="1" applyFill="1" applyBorder="1" applyAlignment="1">
      <alignment horizontal="right" vertical="center"/>
    </xf>
    <xf numFmtId="0" fontId="24" fillId="2" borderId="33" xfId="0" applyFont="1" applyFill="1" applyBorder="1" applyAlignment="1">
      <alignment horizontal="center" vertical="center" shrinkToFit="1"/>
    </xf>
    <xf numFmtId="0" fontId="24" fillId="2" borderId="37" xfId="0" applyFont="1" applyFill="1" applyBorder="1" applyAlignment="1">
      <alignment horizontal="center" vertical="center" shrinkToFit="1"/>
    </xf>
    <xf numFmtId="0" fontId="19" fillId="7" borderId="17" xfId="0" applyFont="1" applyFill="1" applyBorder="1" applyAlignment="1">
      <alignment horizontal="center" vertical="center" textRotation="255" shrinkToFit="1"/>
    </xf>
    <xf numFmtId="0" fontId="29" fillId="7" borderId="20" xfId="0" applyFont="1" applyFill="1" applyBorder="1" applyAlignment="1">
      <alignment horizontal="center" vertical="center" textRotation="255" shrinkToFit="1"/>
    </xf>
    <xf numFmtId="0" fontId="29" fillId="7" borderId="21" xfId="0" applyFont="1" applyFill="1" applyBorder="1" applyAlignment="1">
      <alignment horizontal="center" vertical="center" textRotation="255" shrinkToFit="1"/>
    </xf>
    <xf numFmtId="0" fontId="29" fillId="7" borderId="19" xfId="0" applyFont="1" applyFill="1" applyBorder="1" applyAlignment="1">
      <alignment horizontal="center" vertical="center" textRotation="255" shrinkToFit="1"/>
    </xf>
    <xf numFmtId="0" fontId="13" fillId="2" borderId="46" xfId="0" applyFont="1" applyFill="1" applyBorder="1" applyAlignment="1">
      <alignment horizontal="center" vertical="center" textRotation="255" shrinkToFit="1"/>
    </xf>
    <xf numFmtId="0" fontId="19" fillId="7" borderId="16" xfId="0" applyFont="1" applyFill="1" applyBorder="1" applyAlignment="1">
      <alignment horizontal="center" vertical="center" textRotation="255" shrinkToFit="1"/>
    </xf>
    <xf numFmtId="0" fontId="19" fillId="7" borderId="18" xfId="0" applyFont="1" applyFill="1" applyBorder="1" applyAlignment="1">
      <alignment horizontal="center" vertical="center" textRotation="255" shrinkToFit="1"/>
    </xf>
    <xf numFmtId="0" fontId="19" fillId="14" borderId="17" xfId="0" applyFont="1" applyFill="1" applyBorder="1" applyAlignment="1">
      <alignment horizontal="center" vertical="center" textRotation="255" shrinkToFit="1"/>
    </xf>
    <xf numFmtId="0" fontId="29" fillId="14" borderId="16" xfId="0" applyFont="1" applyFill="1" applyBorder="1" applyAlignment="1">
      <alignment horizontal="center" vertical="center" shrinkToFit="1"/>
    </xf>
    <xf numFmtId="0" fontId="29" fillId="14" borderId="17" xfId="0" applyFont="1" applyFill="1" applyBorder="1" applyAlignment="1">
      <alignment horizontal="center" vertical="center" shrinkToFit="1"/>
    </xf>
    <xf numFmtId="0" fontId="29" fillId="14" borderId="18" xfId="0" applyFont="1" applyFill="1" applyBorder="1" applyAlignment="1">
      <alignment horizontal="center" vertical="center" shrinkToFit="1"/>
    </xf>
    <xf numFmtId="0" fontId="19" fillId="14" borderId="16" xfId="0" applyFont="1" applyFill="1" applyBorder="1" applyAlignment="1">
      <alignment horizontal="center" vertical="center" textRotation="255" shrinkToFit="1"/>
    </xf>
    <xf numFmtId="0" fontId="19" fillId="14" borderId="18" xfId="0" applyFont="1" applyFill="1" applyBorder="1" applyAlignment="1">
      <alignment horizontal="center" vertical="center" textRotation="255" shrinkToFit="1"/>
    </xf>
    <xf numFmtId="20" fontId="15" fillId="2" borderId="0" xfId="0" applyNumberFormat="1" applyFont="1" applyFill="1" applyAlignment="1">
      <alignment horizontal="center" vertical="center" shrinkToFit="1"/>
    </xf>
    <xf numFmtId="20" fontId="15" fillId="2" borderId="6" xfId="0" applyNumberFormat="1" applyFont="1" applyFill="1" applyBorder="1" applyAlignment="1">
      <alignment horizontal="center" vertical="center" shrinkToFit="1"/>
    </xf>
    <xf numFmtId="20" fontId="15" fillId="2" borderId="7" xfId="0" applyNumberFormat="1" applyFont="1" applyFill="1" applyBorder="1" applyAlignment="1">
      <alignment horizontal="center" vertical="center" shrinkToFit="1"/>
    </xf>
    <xf numFmtId="20" fontId="15" fillId="2" borderId="8" xfId="0" applyNumberFormat="1" applyFont="1" applyFill="1" applyBorder="1" applyAlignment="1">
      <alignment horizontal="center" vertical="center" shrinkToFit="1"/>
    </xf>
    <xf numFmtId="178" fontId="15" fillId="2" borderId="0" xfId="0" applyNumberFormat="1" applyFont="1" applyFill="1" applyAlignment="1">
      <alignment horizontal="center" vertical="center" wrapText="1" shrinkToFit="1"/>
    </xf>
    <xf numFmtId="178" fontId="15" fillId="2" borderId="0" xfId="0" applyNumberFormat="1" applyFont="1" applyFill="1" applyAlignment="1">
      <alignment horizontal="left" vertical="center" shrinkToFit="1"/>
    </xf>
    <xf numFmtId="177" fontId="15" fillId="2" borderId="0" xfId="0" applyNumberFormat="1" applyFont="1" applyFill="1" applyAlignment="1">
      <alignment horizontal="center" vertical="center" shrinkToFit="1"/>
    </xf>
    <xf numFmtId="178" fontId="15" fillId="2" borderId="0" xfId="0" applyNumberFormat="1" applyFont="1" applyFill="1" applyAlignment="1">
      <alignment horizontal="center" vertical="center" shrinkToFit="1"/>
    </xf>
  </cellXfs>
  <cellStyles count="15">
    <cellStyle name="桁区切り" xfId="1" builtinId="6"/>
    <cellStyle name="桁区切り 2" xfId="2" xr:uid="{00000000-0005-0000-0000-000001000000}"/>
    <cellStyle name="桁区切り 2 2" xfId="11" xr:uid="{00000000-0005-0000-0000-000002000000}"/>
    <cellStyle name="桁区切り 3" xfId="3" xr:uid="{00000000-0005-0000-0000-000003000000}"/>
    <cellStyle name="桁区切り 4" xfId="14" xr:uid="{00000000-0005-0000-0000-000004000000}"/>
    <cellStyle name="通貨 2" xfId="4" xr:uid="{00000000-0005-0000-0000-000005000000}"/>
    <cellStyle name="標準" xfId="0" builtinId="0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 3" xfId="8" xr:uid="{00000000-0005-0000-0000-00000A000000}"/>
    <cellStyle name="標準 3" xfId="9" xr:uid="{00000000-0005-0000-0000-00000B000000}"/>
    <cellStyle name="標準 4" xfId="10" xr:uid="{00000000-0005-0000-0000-00000C000000}"/>
    <cellStyle name="標準 5" xfId="12" xr:uid="{00000000-0005-0000-0000-00000D000000}"/>
    <cellStyle name="標準 5 2" xfId="13" xr:uid="{00000000-0005-0000-0000-00000E000000}"/>
  </cellStyles>
  <dxfs count="0"/>
  <tableStyles count="0" defaultTableStyle="TableStyleMedium2" defaultPivotStyle="PivotStyleLight16"/>
  <colors>
    <mruColors>
      <color rgb="FF0000FF"/>
      <color rgb="FFCCFF99"/>
      <color rgb="FFD2FEE1"/>
      <color rgb="FFFFFFCC"/>
      <color rgb="FFE1FFE1"/>
      <color rgb="FFFFFF97"/>
      <color rgb="FFCCFFCC"/>
      <color rgb="FF99FF33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</xdr:colOff>
      <xdr:row>4</xdr:row>
      <xdr:rowOff>140970</xdr:rowOff>
    </xdr:from>
    <xdr:to>
      <xdr:col>36</xdr:col>
      <xdr:colOff>3810</xdr:colOff>
      <xdr:row>7</xdr:row>
      <xdr:rowOff>125730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A4A2DD44-F605-4D51-AA0E-6DBD7861B430}"/>
            </a:ext>
          </a:extLst>
        </xdr:cNvPr>
        <xdr:cNvGrpSpPr/>
      </xdr:nvGrpSpPr>
      <xdr:grpSpPr>
        <a:xfrm>
          <a:off x="10461172" y="1708513"/>
          <a:ext cx="286838" cy="1127760"/>
          <a:chOff x="13182601" y="1626870"/>
          <a:chExt cx="293369" cy="739140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EDD40227-8F3B-2E4B-AFC4-8C336270F76B}"/>
              </a:ext>
            </a:extLst>
          </xdr:cNvPr>
          <xdr:cNvCxnSpPr/>
        </xdr:nvCxnSpPr>
        <xdr:spPr>
          <a:xfrm flipV="1">
            <a:off x="13184503" y="1626870"/>
            <a:ext cx="287657" cy="36575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5FA84C95-88A4-1EAD-32BB-BCBB6485FD9D}"/>
              </a:ext>
            </a:extLst>
          </xdr:cNvPr>
          <xdr:cNvCxnSpPr/>
        </xdr:nvCxnSpPr>
        <xdr:spPr>
          <a:xfrm>
            <a:off x="13184503" y="1993581"/>
            <a:ext cx="283847" cy="37242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EF1F6D33-8595-50E2-7E67-8F45F7CEF5AD}"/>
              </a:ext>
            </a:extLst>
          </xdr:cNvPr>
          <xdr:cNvCxnSpPr/>
        </xdr:nvCxnSpPr>
        <xdr:spPr>
          <a:xfrm flipV="1">
            <a:off x="13182601" y="1870710"/>
            <a:ext cx="285749" cy="12191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D3FCA938-8026-722B-4817-52A5687FD59D}"/>
              </a:ext>
            </a:extLst>
          </xdr:cNvPr>
          <xdr:cNvCxnSpPr/>
        </xdr:nvCxnSpPr>
        <xdr:spPr>
          <a:xfrm>
            <a:off x="13184503" y="1993581"/>
            <a:ext cx="291467" cy="13620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0</xdr:colOff>
      <xdr:row>12</xdr:row>
      <xdr:rowOff>140970</xdr:rowOff>
    </xdr:from>
    <xdr:to>
      <xdr:col>36</xdr:col>
      <xdr:colOff>3809</xdr:colOff>
      <xdr:row>15</xdr:row>
      <xdr:rowOff>125730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8F72047-5FFE-4A04-A816-D4024E7E1A0C}"/>
            </a:ext>
          </a:extLst>
        </xdr:cNvPr>
        <xdr:cNvGrpSpPr/>
      </xdr:nvGrpSpPr>
      <xdr:grpSpPr>
        <a:xfrm>
          <a:off x="10461171" y="4756513"/>
          <a:ext cx="286838" cy="1127760"/>
          <a:chOff x="13182601" y="1626870"/>
          <a:chExt cx="293369" cy="739140"/>
        </a:xfrm>
      </xdr:grpSpPr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B6149798-B8EF-145D-83FF-5CEE32D0EFB0}"/>
              </a:ext>
            </a:extLst>
          </xdr:cNvPr>
          <xdr:cNvCxnSpPr/>
        </xdr:nvCxnSpPr>
        <xdr:spPr>
          <a:xfrm flipV="1">
            <a:off x="13184503" y="1626870"/>
            <a:ext cx="287657" cy="36575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9E6FB60-1B81-CE66-6E59-F35F7FD77470}"/>
              </a:ext>
            </a:extLst>
          </xdr:cNvPr>
          <xdr:cNvCxnSpPr/>
        </xdr:nvCxnSpPr>
        <xdr:spPr>
          <a:xfrm>
            <a:off x="13184503" y="1993581"/>
            <a:ext cx="283847" cy="37242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0EEA6AA6-1ABD-F1FE-8B1B-95A24AC41779}"/>
              </a:ext>
            </a:extLst>
          </xdr:cNvPr>
          <xdr:cNvCxnSpPr/>
        </xdr:nvCxnSpPr>
        <xdr:spPr>
          <a:xfrm flipV="1">
            <a:off x="13182601" y="1870710"/>
            <a:ext cx="285749" cy="12191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9CDFA344-4F6D-D967-9E71-6487CDE4D6DD}"/>
              </a:ext>
            </a:extLst>
          </xdr:cNvPr>
          <xdr:cNvCxnSpPr/>
        </xdr:nvCxnSpPr>
        <xdr:spPr>
          <a:xfrm>
            <a:off x="13184503" y="1993581"/>
            <a:ext cx="291467" cy="13620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0</xdr:colOff>
      <xdr:row>8</xdr:row>
      <xdr:rowOff>140970</xdr:rowOff>
    </xdr:from>
    <xdr:to>
      <xdr:col>36</xdr:col>
      <xdr:colOff>3809</xdr:colOff>
      <xdr:row>11</xdr:row>
      <xdr:rowOff>125730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DE4FB937-8DE5-4202-94ED-478D44836952}"/>
            </a:ext>
          </a:extLst>
        </xdr:cNvPr>
        <xdr:cNvGrpSpPr/>
      </xdr:nvGrpSpPr>
      <xdr:grpSpPr>
        <a:xfrm>
          <a:off x="10461171" y="3232513"/>
          <a:ext cx="286838" cy="1127760"/>
          <a:chOff x="13182601" y="1626870"/>
          <a:chExt cx="293369" cy="739140"/>
        </a:xfrm>
      </xdr:grpSpPr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30FA283C-ADCC-977D-C527-C8AA5CC828D2}"/>
              </a:ext>
            </a:extLst>
          </xdr:cNvPr>
          <xdr:cNvCxnSpPr/>
        </xdr:nvCxnSpPr>
        <xdr:spPr>
          <a:xfrm flipV="1">
            <a:off x="13184503" y="1626870"/>
            <a:ext cx="287657" cy="36575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630DB6D0-41F2-DB3B-CDA5-7BE26EBFF7BE}"/>
              </a:ext>
            </a:extLst>
          </xdr:cNvPr>
          <xdr:cNvCxnSpPr/>
        </xdr:nvCxnSpPr>
        <xdr:spPr>
          <a:xfrm>
            <a:off x="13184503" y="1993581"/>
            <a:ext cx="283847" cy="37242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id="{0087CB5A-A60D-BF3B-45E2-1E923B1D3DF8}"/>
              </a:ext>
            </a:extLst>
          </xdr:cNvPr>
          <xdr:cNvCxnSpPr/>
        </xdr:nvCxnSpPr>
        <xdr:spPr>
          <a:xfrm flipV="1">
            <a:off x="13182601" y="1870710"/>
            <a:ext cx="285749" cy="12191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B0D5B88E-9D11-AA66-03C8-EAAEFB7EAF6C}"/>
              </a:ext>
            </a:extLst>
          </xdr:cNvPr>
          <xdr:cNvCxnSpPr/>
        </xdr:nvCxnSpPr>
        <xdr:spPr>
          <a:xfrm>
            <a:off x="13184503" y="1993581"/>
            <a:ext cx="291467" cy="13620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0</xdr:colOff>
      <xdr:row>16</xdr:row>
      <xdr:rowOff>140970</xdr:rowOff>
    </xdr:from>
    <xdr:to>
      <xdr:col>36</xdr:col>
      <xdr:colOff>3809</xdr:colOff>
      <xdr:row>19</xdr:row>
      <xdr:rowOff>125730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E251F2C1-2019-4AB6-8968-3A823FD5392E}"/>
            </a:ext>
          </a:extLst>
        </xdr:cNvPr>
        <xdr:cNvGrpSpPr/>
      </xdr:nvGrpSpPr>
      <xdr:grpSpPr>
        <a:xfrm>
          <a:off x="10461171" y="6280513"/>
          <a:ext cx="286838" cy="1127760"/>
          <a:chOff x="13182601" y="1626870"/>
          <a:chExt cx="293369" cy="739140"/>
        </a:xfrm>
      </xdr:grpSpPr>
      <xdr:cxnSp macro="">
        <xdr:nvCxnSpPr>
          <xdr:cNvPr id="19" name="直線コネクタ 18">
            <a:extLst>
              <a:ext uri="{FF2B5EF4-FFF2-40B4-BE49-F238E27FC236}">
                <a16:creationId xmlns:a16="http://schemas.microsoft.com/office/drawing/2014/main" id="{443AC15D-C5DF-119A-3C35-10DDABB90AE4}"/>
              </a:ext>
            </a:extLst>
          </xdr:cNvPr>
          <xdr:cNvCxnSpPr/>
        </xdr:nvCxnSpPr>
        <xdr:spPr>
          <a:xfrm flipV="1">
            <a:off x="13184503" y="1626870"/>
            <a:ext cx="287657" cy="36575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id="{73C326D8-1CF8-3C84-AEDC-C457BA2D1FF0}"/>
              </a:ext>
            </a:extLst>
          </xdr:cNvPr>
          <xdr:cNvCxnSpPr/>
        </xdr:nvCxnSpPr>
        <xdr:spPr>
          <a:xfrm>
            <a:off x="13184503" y="1993581"/>
            <a:ext cx="283847" cy="37242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A9E49A1F-E48C-49BC-E167-BC4A104CF9E8}"/>
              </a:ext>
            </a:extLst>
          </xdr:cNvPr>
          <xdr:cNvCxnSpPr/>
        </xdr:nvCxnSpPr>
        <xdr:spPr>
          <a:xfrm flipV="1">
            <a:off x="13182601" y="1870710"/>
            <a:ext cx="285749" cy="12191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93F417C6-824B-3155-E945-66C4CAEEACDD}"/>
              </a:ext>
            </a:extLst>
          </xdr:cNvPr>
          <xdr:cNvCxnSpPr/>
        </xdr:nvCxnSpPr>
        <xdr:spPr>
          <a:xfrm>
            <a:off x="13184503" y="1993581"/>
            <a:ext cx="291467" cy="13620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0</xdr:colOff>
      <xdr:row>20</xdr:row>
      <xdr:rowOff>140970</xdr:rowOff>
    </xdr:from>
    <xdr:to>
      <xdr:col>36</xdr:col>
      <xdr:colOff>3809</xdr:colOff>
      <xdr:row>23</xdr:row>
      <xdr:rowOff>125730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E2C3740E-87D3-43DD-8BA3-B6E16A0EF218}"/>
            </a:ext>
          </a:extLst>
        </xdr:cNvPr>
        <xdr:cNvGrpSpPr/>
      </xdr:nvGrpSpPr>
      <xdr:grpSpPr>
        <a:xfrm>
          <a:off x="10461171" y="7804513"/>
          <a:ext cx="286838" cy="1127760"/>
          <a:chOff x="13182601" y="1626870"/>
          <a:chExt cx="293369" cy="739140"/>
        </a:xfrm>
      </xdr:grpSpPr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E5BB97CB-9176-1985-AE0D-D0FC78D49D3C}"/>
              </a:ext>
            </a:extLst>
          </xdr:cNvPr>
          <xdr:cNvCxnSpPr/>
        </xdr:nvCxnSpPr>
        <xdr:spPr>
          <a:xfrm flipV="1">
            <a:off x="13184503" y="1626870"/>
            <a:ext cx="287657" cy="36575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DF568B62-F8C8-2D2D-2D17-BEAB4DC231B0}"/>
              </a:ext>
            </a:extLst>
          </xdr:cNvPr>
          <xdr:cNvCxnSpPr/>
        </xdr:nvCxnSpPr>
        <xdr:spPr>
          <a:xfrm>
            <a:off x="13184503" y="1993581"/>
            <a:ext cx="283847" cy="37242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98738E95-E4CF-51E0-4124-4BB9E446C094}"/>
              </a:ext>
            </a:extLst>
          </xdr:cNvPr>
          <xdr:cNvCxnSpPr/>
        </xdr:nvCxnSpPr>
        <xdr:spPr>
          <a:xfrm flipV="1">
            <a:off x="13182601" y="1870710"/>
            <a:ext cx="285749" cy="12191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B8C8D2B4-7529-FB8B-C557-FC01B0C7F13F}"/>
              </a:ext>
            </a:extLst>
          </xdr:cNvPr>
          <xdr:cNvCxnSpPr/>
        </xdr:nvCxnSpPr>
        <xdr:spPr>
          <a:xfrm>
            <a:off x="13184503" y="1993581"/>
            <a:ext cx="291467" cy="13620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0</xdr:colOff>
      <xdr:row>24</xdr:row>
      <xdr:rowOff>140970</xdr:rowOff>
    </xdr:from>
    <xdr:to>
      <xdr:col>36</xdr:col>
      <xdr:colOff>3809</xdr:colOff>
      <xdr:row>28</xdr:row>
      <xdr:rowOff>125730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8F23CEE5-A3B7-44A7-B5B3-D078FC96EEB4}"/>
            </a:ext>
          </a:extLst>
        </xdr:cNvPr>
        <xdr:cNvGrpSpPr/>
      </xdr:nvGrpSpPr>
      <xdr:grpSpPr>
        <a:xfrm>
          <a:off x="10461171" y="9328513"/>
          <a:ext cx="286838" cy="1508760"/>
          <a:chOff x="13182601" y="1626870"/>
          <a:chExt cx="293369" cy="739140"/>
        </a:xfrm>
      </xdr:grpSpPr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id="{DA856119-A443-DD5D-3C70-AEBC56868C2F}"/>
              </a:ext>
            </a:extLst>
          </xdr:cNvPr>
          <xdr:cNvCxnSpPr/>
        </xdr:nvCxnSpPr>
        <xdr:spPr>
          <a:xfrm flipV="1">
            <a:off x="13184503" y="1626870"/>
            <a:ext cx="287657" cy="36575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直線コネクタ 29">
            <a:extLst>
              <a:ext uri="{FF2B5EF4-FFF2-40B4-BE49-F238E27FC236}">
                <a16:creationId xmlns:a16="http://schemas.microsoft.com/office/drawing/2014/main" id="{1485BD99-B807-2F47-E2E1-7DEB10A4EA68}"/>
              </a:ext>
            </a:extLst>
          </xdr:cNvPr>
          <xdr:cNvCxnSpPr/>
        </xdr:nvCxnSpPr>
        <xdr:spPr>
          <a:xfrm>
            <a:off x="13184503" y="1993581"/>
            <a:ext cx="283847" cy="37242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コネクタ 30">
            <a:extLst>
              <a:ext uri="{FF2B5EF4-FFF2-40B4-BE49-F238E27FC236}">
                <a16:creationId xmlns:a16="http://schemas.microsoft.com/office/drawing/2014/main" id="{927CF007-6431-1F73-DDEE-0EF2D54E8F74}"/>
              </a:ext>
            </a:extLst>
          </xdr:cNvPr>
          <xdr:cNvCxnSpPr/>
        </xdr:nvCxnSpPr>
        <xdr:spPr>
          <a:xfrm flipV="1">
            <a:off x="13182601" y="1870710"/>
            <a:ext cx="285749" cy="121918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id="{87877516-55B0-A0EC-97F0-698E71DF304C}"/>
              </a:ext>
            </a:extLst>
          </xdr:cNvPr>
          <xdr:cNvCxnSpPr/>
        </xdr:nvCxnSpPr>
        <xdr:spPr>
          <a:xfrm>
            <a:off x="13184503" y="1993581"/>
            <a:ext cx="291467" cy="13620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21</xdr:col>
      <xdr:colOff>293915</xdr:colOff>
      <xdr:row>29</xdr:row>
      <xdr:rowOff>174170</xdr:rowOff>
    </xdr:from>
    <xdr:to>
      <xdr:col>34</xdr:col>
      <xdr:colOff>97268</xdr:colOff>
      <xdr:row>36</xdr:row>
      <xdr:rowOff>152399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E16DAC29-C35C-E02A-F751-9DFB117F5D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56" t="34406" r="13513" b="28091"/>
        <a:stretch/>
      </xdr:blipFill>
      <xdr:spPr>
        <a:xfrm>
          <a:off x="5431972" y="11266713"/>
          <a:ext cx="5126467" cy="1654629"/>
        </a:xfrm>
        <a:prstGeom prst="rect">
          <a:avLst/>
        </a:prstGeom>
      </xdr:spPr>
    </xdr:pic>
    <xdr:clientData/>
  </xdr:twoCellAnchor>
  <xdr:twoCellAnchor editAs="oneCell">
    <xdr:from>
      <xdr:col>42</xdr:col>
      <xdr:colOff>76200</xdr:colOff>
      <xdr:row>29</xdr:row>
      <xdr:rowOff>97971</xdr:rowOff>
    </xdr:from>
    <xdr:to>
      <xdr:col>49</xdr:col>
      <xdr:colOff>674913</xdr:colOff>
      <xdr:row>38</xdr:row>
      <xdr:rowOff>62003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A11AEA0F-D79C-C067-9830-6759C32223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790" t="45965" r="12460" b="11377"/>
        <a:stretch/>
      </xdr:blipFill>
      <xdr:spPr>
        <a:xfrm>
          <a:off x="13139057" y="11190514"/>
          <a:ext cx="4049485" cy="2032318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217715</xdr:colOff>
      <xdr:row>29</xdr:row>
      <xdr:rowOff>217715</xdr:rowOff>
    </xdr:from>
    <xdr:to>
      <xdr:col>19</xdr:col>
      <xdr:colOff>84507</xdr:colOff>
      <xdr:row>37</xdr:row>
      <xdr:rowOff>65314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F8F1572-2C64-D2FA-5AE6-D83A054E07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427"/>
        <a:stretch/>
      </xdr:blipFill>
      <xdr:spPr>
        <a:xfrm>
          <a:off x="217715" y="11310258"/>
          <a:ext cx="4525878" cy="1719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E69AB-99B0-4575-A198-00BF1BBB36CC}">
  <sheetPr>
    <pageSetUpPr fitToPage="1"/>
  </sheetPr>
  <dimension ref="A1:BP47"/>
  <sheetViews>
    <sheetView tabSelected="1" view="pageBreakPreview" zoomScale="70" zoomScaleNormal="50" zoomScaleSheetLayoutView="70" workbookViewId="0">
      <selection activeCell="A3" sqref="A3"/>
    </sheetView>
  </sheetViews>
  <sheetFormatPr defaultColWidth="9" defaultRowHeight="18" customHeight="1" x14ac:dyDescent="0.2"/>
  <cols>
    <col min="1" max="1" width="3.6640625" style="3" customWidth="1"/>
    <col min="2" max="2" width="5.109375" style="3" customWidth="1"/>
    <col min="3" max="3" width="9.77734375" style="33" customWidth="1"/>
    <col min="4" max="4" width="10.6640625" style="33" customWidth="1"/>
    <col min="5" max="5" width="0.88671875" style="3" customWidth="1"/>
    <col min="6" max="8" width="0.5546875" style="3" customWidth="1"/>
    <col min="9" max="9" width="0.88671875" style="16" customWidth="1"/>
    <col min="10" max="10" width="9.33203125" style="19" customWidth="1"/>
    <col min="11" max="11" width="9.77734375" style="19" customWidth="1"/>
    <col min="12" max="12" width="10.6640625" style="19" customWidth="1"/>
    <col min="13" max="13" width="7.77734375" style="5" hidden="1" customWidth="1"/>
    <col min="14" max="14" width="5.77734375" style="5" hidden="1" customWidth="1"/>
    <col min="15" max="15" width="5.77734375" style="3" hidden="1" customWidth="1"/>
    <col min="16" max="19" width="1.33203125" style="3" customWidth="1"/>
    <col min="20" max="20" width="1.33203125" style="16" customWidth="1"/>
    <col min="21" max="21" width="5.6640625" style="19" customWidth="1"/>
    <col min="22" max="22" width="16.88671875" style="1" customWidth="1"/>
    <col min="23" max="23" width="9.77734375" style="1" customWidth="1"/>
    <col min="24" max="24" width="10.6640625" style="1" customWidth="1"/>
    <col min="25" max="29" width="0.88671875" style="3" customWidth="1"/>
    <col min="30" max="30" width="0.88671875" style="16" customWidth="1"/>
    <col min="31" max="31" width="4.6640625" style="3" customWidth="1"/>
    <col min="32" max="32" width="9.44140625" style="1" customWidth="1"/>
    <col min="33" max="33" width="9.77734375" style="1" customWidth="1"/>
    <col min="34" max="34" width="10.6640625" style="1" customWidth="1"/>
    <col min="35" max="35" width="2.109375" style="19" customWidth="1"/>
    <col min="36" max="36" width="2.109375" style="1" customWidth="1"/>
    <col min="37" max="37" width="5.77734375" style="19" customWidth="1"/>
    <col min="38" max="38" width="9.77734375" style="19" customWidth="1"/>
    <col min="39" max="39" width="10.6640625" style="19" customWidth="1"/>
    <col min="40" max="40" width="5.109375" style="19" customWidth="1"/>
    <col min="41" max="41" width="0.88671875" style="19" customWidth="1"/>
    <col min="42" max="42" width="1.5546875" style="19" customWidth="1"/>
    <col min="43" max="43" width="4.6640625" style="7" customWidth="1"/>
    <col min="44" max="44" width="3.5546875" style="32" customWidth="1"/>
    <col min="45" max="45" width="9.77734375" style="19" customWidth="1"/>
    <col min="46" max="46" width="10.6640625" style="19" customWidth="1"/>
    <col min="47" max="47" width="3.6640625" style="19" customWidth="1"/>
    <col min="48" max="48" width="8.21875" style="19" customWidth="1"/>
    <col min="49" max="49" width="9.77734375" style="19" customWidth="1"/>
    <col min="50" max="50" width="10.6640625" style="19" customWidth="1"/>
    <col min="51" max="51" width="3.44140625" style="217" customWidth="1"/>
    <col min="52" max="52" width="5" style="19" customWidth="1"/>
    <col min="53" max="53" width="22.77734375" style="31" customWidth="1"/>
    <col min="54" max="54" width="26.88671875" style="31" customWidth="1"/>
    <col min="55" max="55" width="3" style="31" customWidth="1"/>
    <col min="56" max="56" width="9" style="31"/>
    <col min="69" max="16384" width="9" style="19"/>
  </cols>
  <sheetData>
    <row r="1" spans="1:56" ht="32.4" customHeight="1" x14ac:dyDescent="1.1000000000000001">
      <c r="A1" s="74" t="s">
        <v>81</v>
      </c>
      <c r="B1" s="62"/>
      <c r="L1" s="20"/>
      <c r="V1" s="61"/>
      <c r="AF1" s="61"/>
      <c r="AG1" s="61"/>
      <c r="AH1" s="61"/>
      <c r="AJ1" s="1" t="s">
        <v>91</v>
      </c>
      <c r="AO1" s="60"/>
      <c r="AP1" s="261" t="s">
        <v>72</v>
      </c>
      <c r="AQ1" s="262"/>
      <c r="AR1" s="262"/>
      <c r="AS1" s="262"/>
      <c r="AT1" s="262"/>
      <c r="AU1" s="262"/>
      <c r="AV1" s="262"/>
      <c r="AW1" s="262"/>
      <c r="AX1" s="262"/>
    </row>
    <row r="2" spans="1:56" s="55" customFormat="1" ht="30" customHeight="1" thickBot="1" x14ac:dyDescent="0.4">
      <c r="A2" s="59"/>
      <c r="C2" s="297" t="s">
        <v>76</v>
      </c>
      <c r="D2" s="297"/>
      <c r="E2" s="297"/>
      <c r="F2" s="297"/>
      <c r="G2" s="297"/>
      <c r="H2" s="297"/>
      <c r="I2" s="14"/>
      <c r="J2" s="15"/>
      <c r="K2" s="263"/>
      <c r="L2" s="264"/>
      <c r="P2" s="13"/>
      <c r="Q2" s="13"/>
      <c r="R2" s="13"/>
      <c r="S2" s="13"/>
      <c r="T2" s="14"/>
      <c r="U2" s="298" t="s">
        <v>75</v>
      </c>
      <c r="V2" s="298"/>
      <c r="W2" s="298"/>
      <c r="X2" s="298"/>
      <c r="Y2" s="13"/>
      <c r="Z2" s="13"/>
      <c r="AA2" s="13"/>
      <c r="AB2" s="13"/>
      <c r="AC2" s="13"/>
      <c r="AD2" s="14"/>
      <c r="AE2" s="298" t="s">
        <v>74</v>
      </c>
      <c r="AF2" s="298"/>
      <c r="AG2" s="298"/>
      <c r="AH2" s="298"/>
      <c r="AK2" s="58"/>
      <c r="AL2" s="263"/>
      <c r="AM2" s="264"/>
      <c r="AO2" s="57"/>
      <c r="AP2" s="261"/>
      <c r="AQ2" s="262"/>
      <c r="AR2" s="262"/>
      <c r="AS2" s="262"/>
      <c r="AT2" s="262"/>
      <c r="AU2" s="262"/>
      <c r="AV2" s="262"/>
      <c r="AW2" s="262"/>
      <c r="AX2" s="262"/>
      <c r="AY2" s="218"/>
      <c r="BA2" s="56"/>
      <c r="BB2" s="56"/>
      <c r="BC2" s="56"/>
      <c r="BD2" s="56"/>
    </row>
    <row r="3" spans="1:56" s="55" customFormat="1" ht="36" customHeight="1" thickTop="1" x14ac:dyDescent="0.35">
      <c r="A3" s="59"/>
      <c r="C3" s="297"/>
      <c r="D3" s="297"/>
      <c r="E3" s="297"/>
      <c r="F3" s="297"/>
      <c r="G3" s="297"/>
      <c r="H3" s="297"/>
      <c r="I3" s="14"/>
      <c r="J3" s="15"/>
      <c r="K3" s="29"/>
      <c r="L3" s="30"/>
      <c r="M3" s="290" t="s">
        <v>36</v>
      </c>
      <c r="N3" s="76"/>
      <c r="O3" s="292"/>
      <c r="P3" s="13"/>
      <c r="Q3" s="13"/>
      <c r="R3" s="13"/>
      <c r="S3" s="13"/>
      <c r="T3" s="14"/>
      <c r="U3" s="298"/>
      <c r="V3" s="298"/>
      <c r="W3" s="298"/>
      <c r="X3" s="298"/>
      <c r="Y3" s="13"/>
      <c r="Z3" s="13"/>
      <c r="AA3" s="13"/>
      <c r="AB3" s="13"/>
      <c r="AC3" s="13"/>
      <c r="AD3" s="14"/>
      <c r="AE3" s="298"/>
      <c r="AF3" s="298"/>
      <c r="AG3" s="298"/>
      <c r="AH3" s="298"/>
      <c r="AK3" s="58"/>
      <c r="AL3" s="29"/>
      <c r="AM3" s="30"/>
      <c r="AO3" s="57"/>
      <c r="AP3" s="261"/>
      <c r="AQ3" s="262"/>
      <c r="AR3" s="262"/>
      <c r="AS3" s="262"/>
      <c r="AT3" s="262"/>
      <c r="AU3" s="262"/>
      <c r="AV3" s="262"/>
      <c r="AW3" s="262"/>
      <c r="AX3" s="262"/>
      <c r="AY3" s="218"/>
      <c r="BA3" s="56"/>
      <c r="BB3" s="56"/>
      <c r="BC3" s="56"/>
      <c r="BD3" s="56"/>
    </row>
    <row r="4" spans="1:56" s="1" customFormat="1" ht="25.05" customHeight="1" thickBot="1" x14ac:dyDescent="0.4">
      <c r="A4" s="293" t="s">
        <v>14</v>
      </c>
      <c r="B4" s="293"/>
      <c r="C4" s="294">
        <v>3</v>
      </c>
      <c r="D4" s="294"/>
      <c r="E4" s="13"/>
      <c r="F4" s="3"/>
      <c r="G4" s="3"/>
      <c r="H4" s="3"/>
      <c r="I4" s="16"/>
      <c r="J4" s="27"/>
      <c r="K4" s="27"/>
      <c r="L4" s="27"/>
      <c r="M4" s="291"/>
      <c r="N4" s="76"/>
      <c r="O4" s="292"/>
      <c r="P4" s="3"/>
      <c r="Q4" s="3"/>
      <c r="R4" s="3"/>
      <c r="S4" s="3"/>
      <c r="T4" s="16"/>
      <c r="U4" s="2" t="s">
        <v>14</v>
      </c>
      <c r="V4" s="54"/>
      <c r="W4" s="295">
        <v>4</v>
      </c>
      <c r="X4" s="295"/>
      <c r="Y4" s="13"/>
      <c r="Z4" s="3"/>
      <c r="AA4" s="3"/>
      <c r="AB4" s="3"/>
      <c r="AC4" s="3"/>
      <c r="AD4" s="16"/>
      <c r="AE4" s="237" t="s">
        <v>14</v>
      </c>
      <c r="AF4" s="53"/>
      <c r="AG4" s="295">
        <v>3</v>
      </c>
      <c r="AH4" s="295"/>
      <c r="AK4" s="296" t="s">
        <v>90</v>
      </c>
      <c r="AL4" s="296"/>
      <c r="AM4" s="296"/>
      <c r="AN4" s="73"/>
      <c r="AO4" s="52"/>
      <c r="AP4" s="257"/>
      <c r="AQ4" s="258"/>
      <c r="AR4" s="258"/>
      <c r="AS4" s="258"/>
      <c r="AT4" s="258"/>
      <c r="AU4" s="258"/>
      <c r="AV4" s="258"/>
      <c r="AY4" s="217"/>
      <c r="BA4" s="31"/>
      <c r="BB4" s="31"/>
      <c r="BC4" s="31"/>
      <c r="BD4" s="31"/>
    </row>
    <row r="5" spans="1:56" ht="30" customHeight="1" thickTop="1" thickBot="1" x14ac:dyDescent="0.25">
      <c r="A5" s="7">
        <v>1</v>
      </c>
      <c r="B5" s="284" t="s">
        <v>23</v>
      </c>
      <c r="C5" s="192" t="s">
        <v>58</v>
      </c>
      <c r="D5" s="193" t="s">
        <v>85</v>
      </c>
      <c r="F5" s="37" t="s">
        <v>23</v>
      </c>
      <c r="G5" s="37" t="s">
        <v>17</v>
      </c>
      <c r="H5" s="37">
        <v>1</v>
      </c>
      <c r="I5" s="17" t="s">
        <v>5</v>
      </c>
      <c r="J5" s="22" t="str">
        <f t="shared" ref="J5:J29" si="0">F5&amp;G5&amp;H5&amp;I5</f>
        <v>Ａ-1位</v>
      </c>
      <c r="K5" s="233" t="s">
        <v>58</v>
      </c>
      <c r="L5" s="193" t="s">
        <v>85</v>
      </c>
      <c r="M5" s="98">
        <v>37</v>
      </c>
      <c r="N5" s="265" t="s">
        <v>77</v>
      </c>
      <c r="O5" s="85">
        <v>4</v>
      </c>
      <c r="Q5" s="37">
        <v>1</v>
      </c>
      <c r="R5" s="37" t="s">
        <v>82</v>
      </c>
      <c r="S5" s="37">
        <v>1</v>
      </c>
      <c r="T5" s="17" t="s">
        <v>5</v>
      </c>
      <c r="U5" s="268" t="s">
        <v>25</v>
      </c>
      <c r="V5" s="70" t="str">
        <f t="shared" ref="V5:V29" si="1">Q5&amp;R5&amp;S5&amp;T5</f>
        <v>1位ｸﾞﾙｰﾌﾟの1位</v>
      </c>
      <c r="W5" s="83" t="s">
        <v>64</v>
      </c>
      <c r="X5" s="84" t="s">
        <v>63</v>
      </c>
      <c r="AA5" s="7" t="s">
        <v>25</v>
      </c>
      <c r="AB5" s="37" t="s">
        <v>17</v>
      </c>
      <c r="AC5" s="37">
        <v>1</v>
      </c>
      <c r="AD5" s="17" t="s">
        <v>5</v>
      </c>
      <c r="AE5" s="287" t="s">
        <v>7</v>
      </c>
      <c r="AF5" s="70" t="str">
        <f t="shared" ref="AF5:AF29" si="2">AA5&amp;AB5&amp;AC5&amp;AD5</f>
        <v>①-1位</v>
      </c>
      <c r="AG5" s="83" t="s">
        <v>64</v>
      </c>
      <c r="AH5" s="84" t="s">
        <v>63</v>
      </c>
      <c r="AK5" s="208">
        <v>1</v>
      </c>
      <c r="AL5" s="83" t="s">
        <v>64</v>
      </c>
      <c r="AM5" s="84" t="s">
        <v>63</v>
      </c>
      <c r="AN5" s="48"/>
      <c r="AO5" s="47"/>
      <c r="AP5" s="26"/>
      <c r="AQ5" s="2" t="s">
        <v>89</v>
      </c>
      <c r="AR5" s="20"/>
      <c r="AS5" s="1"/>
      <c r="AT5" s="1"/>
      <c r="AU5" s="1"/>
      <c r="AV5" s="1"/>
      <c r="AW5" s="1"/>
      <c r="AX5" s="1"/>
      <c r="AZ5" s="46"/>
    </row>
    <row r="6" spans="1:56" ht="30" customHeight="1" thickTop="1" x14ac:dyDescent="0.2">
      <c r="A6" s="7">
        <v>2</v>
      </c>
      <c r="B6" s="285"/>
      <c r="C6" s="194" t="s">
        <v>56</v>
      </c>
      <c r="D6" s="124" t="s">
        <v>31</v>
      </c>
      <c r="F6" s="37" t="s">
        <v>22</v>
      </c>
      <c r="G6" s="37" t="s">
        <v>17</v>
      </c>
      <c r="H6" s="37">
        <v>1</v>
      </c>
      <c r="I6" s="17" t="s">
        <v>5</v>
      </c>
      <c r="J6" s="23" t="str">
        <f t="shared" si="0"/>
        <v>Ｂ-1位</v>
      </c>
      <c r="K6" s="102" t="s">
        <v>33</v>
      </c>
      <c r="L6" s="121" t="s">
        <v>13</v>
      </c>
      <c r="M6" s="99">
        <v>46</v>
      </c>
      <c r="N6" s="266"/>
      <c r="O6" s="86">
        <v>2</v>
      </c>
      <c r="Q6" s="37">
        <v>1</v>
      </c>
      <c r="R6" s="37" t="s">
        <v>82</v>
      </c>
      <c r="S6" s="37">
        <v>3</v>
      </c>
      <c r="T6" s="17" t="s">
        <v>5</v>
      </c>
      <c r="U6" s="269"/>
      <c r="V6" s="72" t="str">
        <f t="shared" si="1"/>
        <v>1位ｸﾞﾙｰﾌﾟの3位</v>
      </c>
      <c r="W6" s="102" t="s">
        <v>65</v>
      </c>
      <c r="X6" s="121" t="s">
        <v>47</v>
      </c>
      <c r="AA6" s="7" t="s">
        <v>26</v>
      </c>
      <c r="AB6" s="37" t="s">
        <v>17</v>
      </c>
      <c r="AC6" s="37">
        <v>1</v>
      </c>
      <c r="AD6" s="17" t="s">
        <v>5</v>
      </c>
      <c r="AE6" s="288"/>
      <c r="AF6" s="72" t="str">
        <f t="shared" si="2"/>
        <v>②-1位</v>
      </c>
      <c r="AG6" s="102" t="s">
        <v>67</v>
      </c>
      <c r="AH6" s="121" t="s">
        <v>32</v>
      </c>
      <c r="AK6" s="209">
        <v>2</v>
      </c>
      <c r="AL6" s="102" t="s">
        <v>66</v>
      </c>
      <c r="AM6" s="122" t="s">
        <v>49</v>
      </c>
      <c r="AN6" s="48"/>
      <c r="AO6" s="47"/>
      <c r="AP6" s="26"/>
      <c r="AQ6" s="300" t="s">
        <v>23</v>
      </c>
      <c r="AR6" s="238">
        <v>1</v>
      </c>
      <c r="AS6" s="169" t="s">
        <v>64</v>
      </c>
      <c r="AT6" s="170" t="s">
        <v>63</v>
      </c>
      <c r="AU6" s="304" t="s">
        <v>71</v>
      </c>
      <c r="AV6" s="306" t="str">
        <f>AQ6&amp;AU6</f>
        <v>Ａ1位</v>
      </c>
      <c r="AW6" s="186" t="s">
        <v>67</v>
      </c>
      <c r="AX6" s="187" t="s">
        <v>32</v>
      </c>
      <c r="AY6" s="299" t="s">
        <v>16</v>
      </c>
      <c r="AZ6" s="46"/>
    </row>
    <row r="7" spans="1:56" ht="30" customHeight="1" thickBot="1" x14ac:dyDescent="0.25">
      <c r="A7" s="7">
        <v>3</v>
      </c>
      <c r="B7" s="285"/>
      <c r="C7" s="195" t="s">
        <v>51</v>
      </c>
      <c r="D7" s="111" t="s">
        <v>35</v>
      </c>
      <c r="F7" s="37" t="s">
        <v>20</v>
      </c>
      <c r="G7" s="37" t="s">
        <v>17</v>
      </c>
      <c r="H7" s="37">
        <v>1</v>
      </c>
      <c r="I7" s="17" t="s">
        <v>5</v>
      </c>
      <c r="J7" s="23" t="str">
        <f t="shared" si="0"/>
        <v>Ｃ-1位</v>
      </c>
      <c r="K7" s="102" t="s">
        <v>65</v>
      </c>
      <c r="L7" s="121" t="s">
        <v>47</v>
      </c>
      <c r="M7" s="100">
        <v>39</v>
      </c>
      <c r="N7" s="266"/>
      <c r="O7" s="86">
        <v>3</v>
      </c>
      <c r="Q7" s="37">
        <v>1</v>
      </c>
      <c r="R7" s="37" t="s">
        <v>82</v>
      </c>
      <c r="S7" s="37">
        <v>5</v>
      </c>
      <c r="T7" s="17" t="s">
        <v>5</v>
      </c>
      <c r="U7" s="269"/>
      <c r="V7" s="72" t="str">
        <f t="shared" si="1"/>
        <v>1位ｸﾞﾙｰﾌﾟの5位</v>
      </c>
      <c r="W7" s="102" t="s">
        <v>66</v>
      </c>
      <c r="X7" s="122" t="s">
        <v>49</v>
      </c>
      <c r="AA7" s="7" t="s">
        <v>25</v>
      </c>
      <c r="AB7" s="37" t="s">
        <v>17</v>
      </c>
      <c r="AC7" s="37">
        <f t="shared" ref="AC7:AC14" si="3">AC5+1</f>
        <v>2</v>
      </c>
      <c r="AD7" s="17" t="s">
        <v>5</v>
      </c>
      <c r="AE7" s="288"/>
      <c r="AF7" s="72" t="str">
        <f t="shared" si="2"/>
        <v>①-2位</v>
      </c>
      <c r="AG7" s="102" t="s">
        <v>66</v>
      </c>
      <c r="AH7" s="122" t="s">
        <v>49</v>
      </c>
      <c r="AK7" s="209">
        <v>3</v>
      </c>
      <c r="AL7" s="102" t="s">
        <v>67</v>
      </c>
      <c r="AM7" s="121" t="s">
        <v>32</v>
      </c>
      <c r="AN7" s="48"/>
      <c r="AO7" s="47"/>
      <c r="AP7" s="26"/>
      <c r="AQ7" s="301"/>
      <c r="AR7" s="239">
        <v>9</v>
      </c>
      <c r="AS7" s="146" t="s">
        <v>30</v>
      </c>
      <c r="AT7" s="147" t="s">
        <v>59</v>
      </c>
      <c r="AU7" s="304"/>
      <c r="AV7" s="276"/>
      <c r="AW7" s="177" t="s">
        <v>83</v>
      </c>
      <c r="AX7" s="178" t="s">
        <v>54</v>
      </c>
      <c r="AY7" s="299"/>
    </row>
    <row r="8" spans="1:56" ht="30" customHeight="1" thickBot="1" x14ac:dyDescent="0.25">
      <c r="A8" s="7">
        <v>4</v>
      </c>
      <c r="B8" s="286"/>
      <c r="C8" s="196" t="s">
        <v>34</v>
      </c>
      <c r="D8" s="119" t="s">
        <v>45</v>
      </c>
      <c r="F8" s="37" t="s">
        <v>18</v>
      </c>
      <c r="G8" s="37" t="s">
        <v>17</v>
      </c>
      <c r="H8" s="37">
        <v>1</v>
      </c>
      <c r="I8" s="17" t="s">
        <v>5</v>
      </c>
      <c r="J8" s="23" t="str">
        <f t="shared" si="0"/>
        <v>Ｄ-1位</v>
      </c>
      <c r="K8" s="102" t="s">
        <v>66</v>
      </c>
      <c r="L8" s="122" t="s">
        <v>49</v>
      </c>
      <c r="M8" s="100">
        <v>31</v>
      </c>
      <c r="N8" s="266"/>
      <c r="O8" s="87">
        <v>5</v>
      </c>
      <c r="Q8" s="37">
        <v>2</v>
      </c>
      <c r="R8" s="37" t="s">
        <v>82</v>
      </c>
      <c r="S8" s="37">
        <v>1</v>
      </c>
      <c r="T8" s="17" t="s">
        <v>5</v>
      </c>
      <c r="U8" s="269"/>
      <c r="V8" s="72" t="str">
        <f t="shared" si="1"/>
        <v>2位ｸﾞﾙｰﾌﾟの1位</v>
      </c>
      <c r="W8" s="123" t="s">
        <v>83</v>
      </c>
      <c r="X8" s="124" t="s">
        <v>54</v>
      </c>
      <c r="AA8" s="7" t="s">
        <v>26</v>
      </c>
      <c r="AB8" s="37" t="s">
        <v>17</v>
      </c>
      <c r="AC8" s="37">
        <f t="shared" si="3"/>
        <v>2</v>
      </c>
      <c r="AD8" s="17" t="s">
        <v>5</v>
      </c>
      <c r="AE8" s="288"/>
      <c r="AF8" s="71" t="str">
        <f t="shared" si="2"/>
        <v>②-2位</v>
      </c>
      <c r="AG8" s="137" t="s">
        <v>58</v>
      </c>
      <c r="AH8" s="138" t="s">
        <v>85</v>
      </c>
      <c r="AK8" s="210">
        <v>4</v>
      </c>
      <c r="AL8" s="137" t="s">
        <v>58</v>
      </c>
      <c r="AM8" s="138" t="s">
        <v>85</v>
      </c>
      <c r="AN8" s="48"/>
      <c r="AO8" s="47"/>
      <c r="AP8" s="26"/>
      <c r="AQ8" s="301"/>
      <c r="AR8" s="240">
        <f>AR6+1</f>
        <v>2</v>
      </c>
      <c r="AS8" s="148" t="s">
        <v>66</v>
      </c>
      <c r="AT8" s="149" t="s">
        <v>49</v>
      </c>
      <c r="AU8" s="289" t="s">
        <v>70</v>
      </c>
      <c r="AV8" s="275" t="str">
        <f>AQ6&amp;AU8</f>
        <v>Ａ2位</v>
      </c>
      <c r="AW8" s="144" t="s">
        <v>64</v>
      </c>
      <c r="AX8" s="145" t="s">
        <v>63</v>
      </c>
      <c r="AY8" s="299" t="s">
        <v>16</v>
      </c>
    </row>
    <row r="9" spans="1:56" ht="30" customHeight="1" thickTop="1" thickBot="1" x14ac:dyDescent="0.25">
      <c r="A9" s="7">
        <v>5</v>
      </c>
      <c r="B9" s="284" t="s">
        <v>22</v>
      </c>
      <c r="C9" s="197" t="s">
        <v>33</v>
      </c>
      <c r="D9" s="126" t="s">
        <v>13</v>
      </c>
      <c r="F9" s="37" t="s">
        <v>21</v>
      </c>
      <c r="G9" s="37" t="s">
        <v>17</v>
      </c>
      <c r="H9" s="37">
        <v>1</v>
      </c>
      <c r="I9" s="17" t="s">
        <v>5</v>
      </c>
      <c r="J9" s="23" t="str">
        <f t="shared" si="0"/>
        <v>Ｅ-1位</v>
      </c>
      <c r="K9" s="102" t="s">
        <v>67</v>
      </c>
      <c r="L9" s="121" t="s">
        <v>32</v>
      </c>
      <c r="M9" s="100">
        <v>31</v>
      </c>
      <c r="N9" s="266"/>
      <c r="O9" s="88">
        <v>6</v>
      </c>
      <c r="Q9" s="37">
        <v>2</v>
      </c>
      <c r="R9" s="37" t="s">
        <v>82</v>
      </c>
      <c r="S9" s="37">
        <v>3</v>
      </c>
      <c r="T9" s="17" t="s">
        <v>5</v>
      </c>
      <c r="U9" s="270"/>
      <c r="V9" s="120" t="str">
        <f t="shared" si="1"/>
        <v>2位ｸﾞﾙｰﾌﾟの3位</v>
      </c>
      <c r="W9" s="118" t="s">
        <v>51</v>
      </c>
      <c r="X9" s="119" t="s">
        <v>35</v>
      </c>
      <c r="AA9" s="7" t="s">
        <v>25</v>
      </c>
      <c r="AB9" s="37" t="s">
        <v>17</v>
      </c>
      <c r="AC9" s="37">
        <f t="shared" si="3"/>
        <v>3</v>
      </c>
      <c r="AD9" s="17" t="s">
        <v>5</v>
      </c>
      <c r="AE9" s="287" t="s">
        <v>8</v>
      </c>
      <c r="AF9" s="70" t="str">
        <f t="shared" si="2"/>
        <v>①-3位</v>
      </c>
      <c r="AG9" s="125" t="s">
        <v>65</v>
      </c>
      <c r="AH9" s="126" t="s">
        <v>47</v>
      </c>
      <c r="AK9" s="208">
        <v>5</v>
      </c>
      <c r="AL9" s="125" t="s">
        <v>65</v>
      </c>
      <c r="AM9" s="126" t="s">
        <v>47</v>
      </c>
      <c r="AN9" s="48"/>
      <c r="AO9" s="47"/>
      <c r="AP9" s="26"/>
      <c r="AQ9" s="301"/>
      <c r="AR9" s="239">
        <v>8</v>
      </c>
      <c r="AS9" s="150" t="s">
        <v>38</v>
      </c>
      <c r="AT9" s="151" t="s">
        <v>37</v>
      </c>
      <c r="AU9" s="289"/>
      <c r="AV9" s="276"/>
      <c r="AW9" s="146" t="s">
        <v>30</v>
      </c>
      <c r="AX9" s="147" t="s">
        <v>59</v>
      </c>
      <c r="AY9" s="299"/>
    </row>
    <row r="10" spans="1:56" ht="30" customHeight="1" thickTop="1" thickBot="1" x14ac:dyDescent="0.25">
      <c r="A10" s="7">
        <v>6</v>
      </c>
      <c r="B10" s="285"/>
      <c r="C10" s="195" t="s">
        <v>30</v>
      </c>
      <c r="D10" s="111" t="s">
        <v>55</v>
      </c>
      <c r="F10" s="37" t="s">
        <v>19</v>
      </c>
      <c r="G10" s="37" t="s">
        <v>17</v>
      </c>
      <c r="H10" s="37">
        <v>1</v>
      </c>
      <c r="I10" s="17" t="s">
        <v>5</v>
      </c>
      <c r="J10" s="234" t="str">
        <f t="shared" si="0"/>
        <v>Ｆ-1位</v>
      </c>
      <c r="K10" s="103" t="s">
        <v>64</v>
      </c>
      <c r="L10" s="235" t="s">
        <v>63</v>
      </c>
      <c r="M10" s="101">
        <v>65</v>
      </c>
      <c r="N10" s="267"/>
      <c r="O10" s="89">
        <v>1</v>
      </c>
      <c r="Q10" s="37">
        <v>1</v>
      </c>
      <c r="R10" s="37" t="s">
        <v>82</v>
      </c>
      <c r="S10" s="37">
        <v>2</v>
      </c>
      <c r="T10" s="17" t="s">
        <v>5</v>
      </c>
      <c r="U10" s="268" t="s">
        <v>26</v>
      </c>
      <c r="V10" s="70" t="str">
        <f t="shared" si="1"/>
        <v>1位ｸﾞﾙｰﾌﾟの2位</v>
      </c>
      <c r="W10" s="125" t="s">
        <v>33</v>
      </c>
      <c r="X10" s="126" t="s">
        <v>13</v>
      </c>
      <c r="AA10" s="7" t="s">
        <v>26</v>
      </c>
      <c r="AB10" s="37" t="s">
        <v>17</v>
      </c>
      <c r="AC10" s="37">
        <f t="shared" si="3"/>
        <v>3</v>
      </c>
      <c r="AD10" s="17" t="s">
        <v>5</v>
      </c>
      <c r="AE10" s="288"/>
      <c r="AF10" s="72" t="str">
        <f t="shared" si="2"/>
        <v>②-3位</v>
      </c>
      <c r="AG10" s="102" t="s">
        <v>33</v>
      </c>
      <c r="AH10" s="121" t="s">
        <v>13</v>
      </c>
      <c r="AK10" s="209">
        <v>6</v>
      </c>
      <c r="AL10" s="102" t="s">
        <v>33</v>
      </c>
      <c r="AM10" s="121" t="s">
        <v>13</v>
      </c>
      <c r="AN10" s="48"/>
      <c r="AO10" s="47"/>
      <c r="AP10" s="26"/>
      <c r="AQ10" s="301"/>
      <c r="AR10" s="240">
        <f>AR8+1</f>
        <v>3</v>
      </c>
      <c r="AS10" s="148" t="s">
        <v>67</v>
      </c>
      <c r="AT10" s="152" t="s">
        <v>32</v>
      </c>
      <c r="AU10" s="304" t="s">
        <v>69</v>
      </c>
      <c r="AV10" s="275" t="str">
        <f>AQ6&amp;AU10</f>
        <v>Ａ3位</v>
      </c>
      <c r="AW10" s="148" t="s">
        <v>66</v>
      </c>
      <c r="AX10" s="149" t="s">
        <v>49</v>
      </c>
      <c r="AY10" s="219"/>
    </row>
    <row r="11" spans="1:56" ht="30" customHeight="1" thickTop="1" thickBot="1" x14ac:dyDescent="0.25">
      <c r="A11" s="7">
        <v>7</v>
      </c>
      <c r="B11" s="285"/>
      <c r="C11" s="198" t="s">
        <v>28</v>
      </c>
      <c r="D11" s="81" t="s">
        <v>42</v>
      </c>
      <c r="E11" s="4"/>
      <c r="F11" s="37" t="s">
        <v>23</v>
      </c>
      <c r="G11" s="37" t="s">
        <v>17</v>
      </c>
      <c r="H11" s="37">
        <f>H5+1</f>
        <v>2</v>
      </c>
      <c r="I11" s="17" t="s">
        <v>5</v>
      </c>
      <c r="J11" s="22" t="str">
        <f t="shared" si="0"/>
        <v>Ａ-2位</v>
      </c>
      <c r="K11" s="107" t="s">
        <v>51</v>
      </c>
      <c r="L11" s="108" t="s">
        <v>35</v>
      </c>
      <c r="M11" s="225">
        <v>14</v>
      </c>
      <c r="N11" s="265" t="s">
        <v>78</v>
      </c>
      <c r="O11" s="90">
        <v>3</v>
      </c>
      <c r="P11" s="4"/>
      <c r="Q11" s="37">
        <v>1</v>
      </c>
      <c r="R11" s="37" t="s">
        <v>82</v>
      </c>
      <c r="S11" s="37">
        <v>4</v>
      </c>
      <c r="T11" s="17" t="s">
        <v>5</v>
      </c>
      <c r="U11" s="269"/>
      <c r="V11" s="72" t="str">
        <f t="shared" si="1"/>
        <v>1位ｸﾞﾙｰﾌﾟの4位</v>
      </c>
      <c r="W11" s="127" t="s">
        <v>58</v>
      </c>
      <c r="X11" s="128" t="s">
        <v>85</v>
      </c>
      <c r="Y11" s="4"/>
      <c r="AA11" s="7" t="s">
        <v>25</v>
      </c>
      <c r="AB11" s="37" t="s">
        <v>17</v>
      </c>
      <c r="AC11" s="37">
        <f t="shared" si="3"/>
        <v>4</v>
      </c>
      <c r="AD11" s="17" t="s">
        <v>5</v>
      </c>
      <c r="AE11" s="288"/>
      <c r="AF11" s="72" t="str">
        <f t="shared" si="2"/>
        <v>①-4位</v>
      </c>
      <c r="AG11" s="123" t="s">
        <v>83</v>
      </c>
      <c r="AH11" s="124" t="s">
        <v>54</v>
      </c>
      <c r="AK11" s="209">
        <v>7</v>
      </c>
      <c r="AL11" s="123" t="s">
        <v>83</v>
      </c>
      <c r="AM11" s="124" t="s">
        <v>54</v>
      </c>
      <c r="AN11" s="48"/>
      <c r="AO11" s="47"/>
      <c r="AP11" s="26"/>
      <c r="AQ11" s="301"/>
      <c r="AR11" s="239">
        <v>7</v>
      </c>
      <c r="AS11" s="153" t="s">
        <v>83</v>
      </c>
      <c r="AT11" s="154" t="s">
        <v>54</v>
      </c>
      <c r="AU11" s="304"/>
      <c r="AV11" s="276"/>
      <c r="AW11" s="150" t="s">
        <v>38</v>
      </c>
      <c r="AX11" s="151" t="s">
        <v>37</v>
      </c>
      <c r="AY11" s="219"/>
    </row>
    <row r="12" spans="1:56" ht="30" customHeight="1" thickBot="1" x14ac:dyDescent="0.25">
      <c r="A12" s="7">
        <v>8</v>
      </c>
      <c r="B12" s="286"/>
      <c r="C12" s="196" t="s">
        <v>34</v>
      </c>
      <c r="D12" s="119" t="s">
        <v>48</v>
      </c>
      <c r="F12" s="37" t="s">
        <v>22</v>
      </c>
      <c r="G12" s="37" t="s">
        <v>17</v>
      </c>
      <c r="H12" s="37">
        <f t="shared" ref="H12:H29" si="4">H6+1</f>
        <v>2</v>
      </c>
      <c r="I12" s="17" t="s">
        <v>5</v>
      </c>
      <c r="J12" s="23" t="str">
        <f t="shared" si="0"/>
        <v>Ｂ-2位</v>
      </c>
      <c r="K12" s="109" t="s">
        <v>28</v>
      </c>
      <c r="L12" s="81" t="s">
        <v>42</v>
      </c>
      <c r="M12" s="226">
        <v>0</v>
      </c>
      <c r="N12" s="266"/>
      <c r="O12" s="87">
        <v>5</v>
      </c>
      <c r="Q12" s="37">
        <v>1</v>
      </c>
      <c r="R12" s="37" t="s">
        <v>82</v>
      </c>
      <c r="S12" s="37">
        <v>6</v>
      </c>
      <c r="T12" s="17" t="s">
        <v>5</v>
      </c>
      <c r="U12" s="269"/>
      <c r="V12" s="72" t="str">
        <f t="shared" si="1"/>
        <v>1位ｸﾞﾙｰﾌﾟの6位</v>
      </c>
      <c r="W12" s="102" t="s">
        <v>67</v>
      </c>
      <c r="X12" s="121" t="s">
        <v>32</v>
      </c>
      <c r="AA12" s="7" t="s">
        <v>26</v>
      </c>
      <c r="AB12" s="37" t="s">
        <v>17</v>
      </c>
      <c r="AC12" s="37">
        <f t="shared" si="3"/>
        <v>4</v>
      </c>
      <c r="AD12" s="17" t="s">
        <v>5</v>
      </c>
      <c r="AE12" s="303"/>
      <c r="AF12" s="120" t="str">
        <f t="shared" si="2"/>
        <v>②-4位</v>
      </c>
      <c r="AG12" s="96" t="s">
        <v>38</v>
      </c>
      <c r="AH12" s="97" t="s">
        <v>37</v>
      </c>
      <c r="AK12" s="211">
        <v>8</v>
      </c>
      <c r="AL12" s="96" t="s">
        <v>38</v>
      </c>
      <c r="AM12" s="97" t="s">
        <v>37</v>
      </c>
      <c r="AN12" s="48"/>
      <c r="AO12" s="47"/>
      <c r="AP12" s="26"/>
      <c r="AQ12" s="301"/>
      <c r="AR12" s="240">
        <f>AR10+1</f>
        <v>4</v>
      </c>
      <c r="AS12" s="155" t="s">
        <v>58</v>
      </c>
      <c r="AT12" s="156" t="s">
        <v>85</v>
      </c>
      <c r="AU12" s="304" t="s">
        <v>68</v>
      </c>
      <c r="AV12" s="275" t="str">
        <f>AQ6&amp;AU12</f>
        <v>Ａ4位</v>
      </c>
      <c r="AW12" s="182" t="s">
        <v>58</v>
      </c>
      <c r="AX12" s="183" t="s">
        <v>85</v>
      </c>
      <c r="AY12" s="219"/>
    </row>
    <row r="13" spans="1:56" ht="30" customHeight="1" thickTop="1" thickBot="1" x14ac:dyDescent="0.25">
      <c r="A13" s="7">
        <v>9</v>
      </c>
      <c r="B13" s="284" t="s">
        <v>20</v>
      </c>
      <c r="C13" s="197" t="s">
        <v>65</v>
      </c>
      <c r="D13" s="126" t="s">
        <v>47</v>
      </c>
      <c r="F13" s="37" t="s">
        <v>20</v>
      </c>
      <c r="G13" s="37" t="s">
        <v>17</v>
      </c>
      <c r="H13" s="37">
        <f t="shared" si="4"/>
        <v>2</v>
      </c>
      <c r="I13" s="17" t="s">
        <v>5</v>
      </c>
      <c r="J13" s="23" t="str">
        <f t="shared" si="0"/>
        <v>Ｃ-2位</v>
      </c>
      <c r="K13" s="110" t="s">
        <v>51</v>
      </c>
      <c r="L13" s="111" t="s">
        <v>57</v>
      </c>
      <c r="M13" s="226">
        <v>-2</v>
      </c>
      <c r="N13" s="266"/>
      <c r="O13" s="87">
        <v>6</v>
      </c>
      <c r="Q13" s="37">
        <v>2</v>
      </c>
      <c r="R13" s="37" t="s">
        <v>82</v>
      </c>
      <c r="S13" s="37">
        <v>2</v>
      </c>
      <c r="T13" s="17" t="s">
        <v>5</v>
      </c>
      <c r="U13" s="269"/>
      <c r="V13" s="72" t="str">
        <f t="shared" si="1"/>
        <v>2位ｸﾞﾙｰﾌﾟの2位</v>
      </c>
      <c r="W13" s="112" t="s">
        <v>38</v>
      </c>
      <c r="X13" s="113" t="s">
        <v>37</v>
      </c>
      <c r="AA13" s="7" t="s">
        <v>25</v>
      </c>
      <c r="AB13" s="37" t="s">
        <v>17</v>
      </c>
      <c r="AC13" s="37">
        <f t="shared" si="3"/>
        <v>5</v>
      </c>
      <c r="AD13" s="17" t="s">
        <v>5</v>
      </c>
      <c r="AE13" s="307" t="s">
        <v>9</v>
      </c>
      <c r="AF13" s="136" t="str">
        <f t="shared" si="2"/>
        <v>①-5位</v>
      </c>
      <c r="AG13" s="107" t="s">
        <v>51</v>
      </c>
      <c r="AH13" s="108" t="s">
        <v>35</v>
      </c>
      <c r="AK13" s="212">
        <v>9</v>
      </c>
      <c r="AL13" s="107" t="s">
        <v>30</v>
      </c>
      <c r="AM13" s="108" t="s">
        <v>59</v>
      </c>
      <c r="AN13" s="50"/>
      <c r="AO13" s="49"/>
      <c r="AP13" s="44"/>
      <c r="AQ13" s="302"/>
      <c r="AR13" s="241">
        <f>AR12+1</f>
        <v>5</v>
      </c>
      <c r="AS13" s="171" t="s">
        <v>65</v>
      </c>
      <c r="AT13" s="172" t="s">
        <v>47</v>
      </c>
      <c r="AU13" s="304"/>
      <c r="AV13" s="305"/>
      <c r="AW13" s="171" t="s">
        <v>65</v>
      </c>
      <c r="AX13" s="172" t="s">
        <v>47</v>
      </c>
      <c r="AY13" s="219"/>
      <c r="AZ13" s="46"/>
    </row>
    <row r="14" spans="1:56" ht="30" customHeight="1" thickTop="1" thickBot="1" x14ac:dyDescent="0.25">
      <c r="A14" s="7">
        <v>10</v>
      </c>
      <c r="B14" s="285"/>
      <c r="C14" s="195" t="s">
        <v>51</v>
      </c>
      <c r="D14" s="111" t="s">
        <v>57</v>
      </c>
      <c r="F14" s="37" t="s">
        <v>18</v>
      </c>
      <c r="G14" s="37" t="s">
        <v>17</v>
      </c>
      <c r="H14" s="37">
        <f t="shared" si="4"/>
        <v>2</v>
      </c>
      <c r="I14" s="17" t="s">
        <v>5</v>
      </c>
      <c r="J14" s="23" t="str">
        <f t="shared" si="0"/>
        <v>Ｄ-2位</v>
      </c>
      <c r="K14" s="112" t="s">
        <v>38</v>
      </c>
      <c r="L14" s="113" t="s">
        <v>37</v>
      </c>
      <c r="M14" s="226">
        <v>17</v>
      </c>
      <c r="N14" s="266"/>
      <c r="O14" s="88">
        <v>2</v>
      </c>
      <c r="Q14" s="37">
        <v>2</v>
      </c>
      <c r="R14" s="37" t="s">
        <v>82</v>
      </c>
      <c r="S14" s="37">
        <v>4</v>
      </c>
      <c r="T14" s="17" t="s">
        <v>5</v>
      </c>
      <c r="U14" s="270"/>
      <c r="V14" s="120" t="str">
        <f t="shared" si="1"/>
        <v>2位ｸﾞﾙｰﾌﾟの4位</v>
      </c>
      <c r="W14" s="118" t="s">
        <v>30</v>
      </c>
      <c r="X14" s="119" t="s">
        <v>59</v>
      </c>
      <c r="AA14" s="7" t="s">
        <v>26</v>
      </c>
      <c r="AB14" s="37" t="s">
        <v>17</v>
      </c>
      <c r="AC14" s="37">
        <f t="shared" si="3"/>
        <v>5</v>
      </c>
      <c r="AD14" s="17" t="s">
        <v>5</v>
      </c>
      <c r="AE14" s="307"/>
      <c r="AF14" s="72" t="str">
        <f t="shared" si="2"/>
        <v>②-5位</v>
      </c>
      <c r="AG14" s="110" t="s">
        <v>30</v>
      </c>
      <c r="AH14" s="111" t="s">
        <v>59</v>
      </c>
      <c r="AK14" s="213">
        <v>10</v>
      </c>
      <c r="AL14" s="110" t="s">
        <v>51</v>
      </c>
      <c r="AM14" s="111" t="s">
        <v>62</v>
      </c>
      <c r="AN14" s="48"/>
      <c r="AO14" s="47"/>
      <c r="AP14" s="26"/>
      <c r="AQ14" s="308" t="s">
        <v>22</v>
      </c>
      <c r="AR14" s="238">
        <f>AK14</f>
        <v>10</v>
      </c>
      <c r="AS14" s="173" t="s">
        <v>51</v>
      </c>
      <c r="AT14" s="174" t="s">
        <v>62</v>
      </c>
      <c r="AU14" s="304" t="s">
        <v>71</v>
      </c>
      <c r="AV14" s="306" t="str">
        <f>AQ14&amp;AU14</f>
        <v>Ｂ1位</v>
      </c>
      <c r="AW14" s="173" t="s">
        <v>51</v>
      </c>
      <c r="AX14" s="174" t="s">
        <v>62</v>
      </c>
      <c r="AY14" s="299" t="s">
        <v>16</v>
      </c>
      <c r="AZ14" s="46"/>
    </row>
    <row r="15" spans="1:56" ht="30" customHeight="1" thickTop="1" thickBot="1" x14ac:dyDescent="0.25">
      <c r="A15" s="7">
        <v>11</v>
      </c>
      <c r="B15" s="285"/>
      <c r="C15" s="194" t="s">
        <v>41</v>
      </c>
      <c r="D15" s="81" t="s">
        <v>40</v>
      </c>
      <c r="F15" s="37" t="s">
        <v>21</v>
      </c>
      <c r="G15" s="37" t="s">
        <v>17</v>
      </c>
      <c r="H15" s="37">
        <f t="shared" si="4"/>
        <v>2</v>
      </c>
      <c r="I15" s="17" t="s">
        <v>5</v>
      </c>
      <c r="J15" s="23" t="str">
        <f t="shared" si="0"/>
        <v>Ｅ-2位</v>
      </c>
      <c r="K15" s="110" t="s">
        <v>30</v>
      </c>
      <c r="L15" s="111" t="s">
        <v>59</v>
      </c>
      <c r="M15" s="226">
        <v>1</v>
      </c>
      <c r="N15" s="266"/>
      <c r="O15" s="86">
        <v>4</v>
      </c>
      <c r="Q15" s="37">
        <v>2</v>
      </c>
      <c r="R15" s="37" t="s">
        <v>82</v>
      </c>
      <c r="S15" s="37">
        <v>5</v>
      </c>
      <c r="T15" s="17" t="s">
        <v>5</v>
      </c>
      <c r="U15" s="272" t="s">
        <v>6</v>
      </c>
      <c r="V15" s="70" t="str">
        <f t="shared" si="1"/>
        <v>2位ｸﾞﾙｰﾌﾟの5位</v>
      </c>
      <c r="W15" s="129" t="s">
        <v>28</v>
      </c>
      <c r="X15" s="130" t="s">
        <v>42</v>
      </c>
      <c r="AA15" s="7" t="s">
        <v>6</v>
      </c>
      <c r="AB15" s="37" t="s">
        <v>17</v>
      </c>
      <c r="AC15" s="37">
        <v>1</v>
      </c>
      <c r="AD15" s="17" t="s">
        <v>5</v>
      </c>
      <c r="AE15" s="307"/>
      <c r="AF15" s="72" t="str">
        <f t="shared" si="2"/>
        <v>③-1位</v>
      </c>
      <c r="AG15" s="110" t="s">
        <v>51</v>
      </c>
      <c r="AH15" s="111" t="s">
        <v>62</v>
      </c>
      <c r="AK15" s="213">
        <v>11</v>
      </c>
      <c r="AL15" s="110" t="s">
        <v>51</v>
      </c>
      <c r="AM15" s="111" t="s">
        <v>35</v>
      </c>
      <c r="AN15" s="48"/>
      <c r="AO15" s="47"/>
      <c r="AP15" s="26"/>
      <c r="AQ15" s="309"/>
      <c r="AR15" s="239">
        <f>AR17+1</f>
        <v>17</v>
      </c>
      <c r="AS15" s="146" t="s">
        <v>51</v>
      </c>
      <c r="AT15" s="147" t="s">
        <v>53</v>
      </c>
      <c r="AU15" s="304"/>
      <c r="AV15" s="276"/>
      <c r="AW15" s="179" t="s">
        <v>51</v>
      </c>
      <c r="AX15" s="180" t="s">
        <v>53</v>
      </c>
      <c r="AY15" s="299"/>
      <c r="AZ15" s="51"/>
    </row>
    <row r="16" spans="1:56" ht="30" customHeight="1" thickBot="1" x14ac:dyDescent="0.25">
      <c r="A16" s="7">
        <v>12</v>
      </c>
      <c r="B16" s="286"/>
      <c r="C16" s="196" t="s">
        <v>51</v>
      </c>
      <c r="D16" s="119" t="s">
        <v>50</v>
      </c>
      <c r="F16" s="37" t="s">
        <v>19</v>
      </c>
      <c r="G16" s="37" t="s">
        <v>17</v>
      </c>
      <c r="H16" s="37">
        <f t="shared" si="4"/>
        <v>2</v>
      </c>
      <c r="I16" s="17" t="s">
        <v>5</v>
      </c>
      <c r="J16" s="24" t="str">
        <f t="shared" si="0"/>
        <v>Ｆ-2位</v>
      </c>
      <c r="K16" s="114" t="s">
        <v>83</v>
      </c>
      <c r="L16" s="115" t="s">
        <v>54</v>
      </c>
      <c r="M16" s="227">
        <v>40</v>
      </c>
      <c r="N16" s="311"/>
      <c r="O16" s="91">
        <v>1</v>
      </c>
      <c r="Q16" s="37">
        <v>3</v>
      </c>
      <c r="R16" s="37" t="s">
        <v>82</v>
      </c>
      <c r="S16" s="37">
        <v>1</v>
      </c>
      <c r="T16" s="17" t="s">
        <v>5</v>
      </c>
      <c r="U16" s="273"/>
      <c r="V16" s="72" t="str">
        <f t="shared" si="1"/>
        <v>3位ｸﾞﾙｰﾌﾟの1位</v>
      </c>
      <c r="W16" s="110" t="s">
        <v>51</v>
      </c>
      <c r="X16" s="111" t="s">
        <v>52</v>
      </c>
      <c r="AA16" s="7" t="s">
        <v>27</v>
      </c>
      <c r="AB16" s="37" t="s">
        <v>17</v>
      </c>
      <c r="AC16" s="37">
        <v>1</v>
      </c>
      <c r="AD16" s="17" t="s">
        <v>5</v>
      </c>
      <c r="AE16" s="307"/>
      <c r="AF16" s="71" t="str">
        <f t="shared" si="2"/>
        <v>④-1位</v>
      </c>
      <c r="AG16" s="133" t="s">
        <v>56</v>
      </c>
      <c r="AH16" s="115" t="s">
        <v>31</v>
      </c>
      <c r="AK16" s="214">
        <v>12</v>
      </c>
      <c r="AL16" s="133" t="s">
        <v>56</v>
      </c>
      <c r="AM16" s="115" t="s">
        <v>31</v>
      </c>
      <c r="AN16" s="48"/>
      <c r="AO16" s="47"/>
      <c r="AP16" s="26"/>
      <c r="AQ16" s="309"/>
      <c r="AR16" s="240">
        <f>AR14+1</f>
        <v>11</v>
      </c>
      <c r="AS16" s="157" t="s">
        <v>51</v>
      </c>
      <c r="AT16" s="158" t="s">
        <v>35</v>
      </c>
      <c r="AU16" s="304" t="s">
        <v>70</v>
      </c>
      <c r="AV16" s="275" t="str">
        <f>AQ14&amp;AU16</f>
        <v>Ｂ2位</v>
      </c>
      <c r="AW16" s="159" t="s">
        <v>56</v>
      </c>
      <c r="AX16" s="160" t="s">
        <v>31</v>
      </c>
      <c r="AY16" s="299" t="s">
        <v>16</v>
      </c>
      <c r="AZ16" s="51"/>
    </row>
    <row r="17" spans="1:68" ht="30" customHeight="1" thickTop="1" thickBot="1" x14ac:dyDescent="0.25">
      <c r="A17" s="7">
        <v>13</v>
      </c>
      <c r="B17" s="284" t="s">
        <v>18</v>
      </c>
      <c r="C17" s="197" t="s">
        <v>66</v>
      </c>
      <c r="D17" s="199" t="s">
        <v>49</v>
      </c>
      <c r="F17" s="37" t="s">
        <v>23</v>
      </c>
      <c r="G17" s="37" t="s">
        <v>17</v>
      </c>
      <c r="H17" s="37">
        <f t="shared" si="4"/>
        <v>3</v>
      </c>
      <c r="I17" s="17" t="s">
        <v>5</v>
      </c>
      <c r="J17" s="22" t="str">
        <f t="shared" si="0"/>
        <v>Ａ-3位</v>
      </c>
      <c r="K17" s="116" t="s">
        <v>56</v>
      </c>
      <c r="L17" s="117" t="s">
        <v>31</v>
      </c>
      <c r="M17" s="228">
        <v>-9</v>
      </c>
      <c r="N17" s="271" t="s">
        <v>79</v>
      </c>
      <c r="O17" s="92">
        <v>4</v>
      </c>
      <c r="Q17" s="37">
        <v>3</v>
      </c>
      <c r="R17" s="37" t="s">
        <v>82</v>
      </c>
      <c r="S17" s="37">
        <v>3</v>
      </c>
      <c r="T17" s="17" t="s">
        <v>5</v>
      </c>
      <c r="U17" s="273"/>
      <c r="V17" s="72" t="str">
        <f t="shared" si="1"/>
        <v>3位ｸﾞﾙｰﾌﾟの3位</v>
      </c>
      <c r="W17" s="110" t="s">
        <v>30</v>
      </c>
      <c r="X17" s="111" t="s">
        <v>55</v>
      </c>
      <c r="AA17" s="7" t="s">
        <v>6</v>
      </c>
      <c r="AB17" s="37" t="s">
        <v>17</v>
      </c>
      <c r="AC17" s="37">
        <f t="shared" ref="AC17:AC22" si="5">AC15+1</f>
        <v>2</v>
      </c>
      <c r="AD17" s="17" t="s">
        <v>5</v>
      </c>
      <c r="AE17" s="312" t="s">
        <v>10</v>
      </c>
      <c r="AF17" s="70" t="str">
        <f t="shared" si="2"/>
        <v>③-2位</v>
      </c>
      <c r="AG17" s="107" t="s">
        <v>51</v>
      </c>
      <c r="AH17" s="108" t="s">
        <v>52</v>
      </c>
      <c r="AK17" s="215">
        <v>13</v>
      </c>
      <c r="AL17" s="129" t="s">
        <v>28</v>
      </c>
      <c r="AM17" s="130" t="s">
        <v>42</v>
      </c>
      <c r="AN17" s="50"/>
      <c r="AO17" s="49"/>
      <c r="AP17" s="44"/>
      <c r="AQ17" s="309"/>
      <c r="AR17" s="239">
        <f>AR19+1</f>
        <v>16</v>
      </c>
      <c r="AS17" s="146" t="s">
        <v>51</v>
      </c>
      <c r="AT17" s="147" t="s">
        <v>57</v>
      </c>
      <c r="AU17" s="304"/>
      <c r="AV17" s="276"/>
      <c r="AW17" s="146" t="s">
        <v>51</v>
      </c>
      <c r="AX17" s="147" t="s">
        <v>50</v>
      </c>
      <c r="AY17" s="299"/>
      <c r="AZ17" s="51"/>
    </row>
    <row r="18" spans="1:68" ht="30" customHeight="1" x14ac:dyDescent="0.2">
      <c r="A18" s="7">
        <v>14</v>
      </c>
      <c r="B18" s="285"/>
      <c r="C18" s="195" t="s">
        <v>51</v>
      </c>
      <c r="D18" s="111" t="s">
        <v>62</v>
      </c>
      <c r="E18" s="4"/>
      <c r="F18" s="37" t="s">
        <v>22</v>
      </c>
      <c r="G18" s="37" t="s">
        <v>17</v>
      </c>
      <c r="H18" s="37">
        <f t="shared" si="4"/>
        <v>3</v>
      </c>
      <c r="I18" s="17" t="s">
        <v>5</v>
      </c>
      <c r="J18" s="23" t="str">
        <f t="shared" si="0"/>
        <v>Ｂ-3位</v>
      </c>
      <c r="K18" s="110" t="s">
        <v>30</v>
      </c>
      <c r="L18" s="111" t="s">
        <v>55</v>
      </c>
      <c r="M18" s="229">
        <v>-8</v>
      </c>
      <c r="N18" s="266"/>
      <c r="O18" s="86">
        <v>3</v>
      </c>
      <c r="P18" s="9"/>
      <c r="Q18" s="37">
        <v>3</v>
      </c>
      <c r="R18" s="37" t="s">
        <v>82</v>
      </c>
      <c r="S18" s="37">
        <v>5</v>
      </c>
      <c r="T18" s="17" t="s">
        <v>5</v>
      </c>
      <c r="U18" s="273"/>
      <c r="V18" s="72" t="str">
        <f t="shared" si="1"/>
        <v>3位ｸﾞﾙｰﾌﾟの5位</v>
      </c>
      <c r="W18" s="110" t="s">
        <v>51</v>
      </c>
      <c r="X18" s="111" t="s">
        <v>62</v>
      </c>
      <c r="Y18" s="4"/>
      <c r="AA18" s="7" t="s">
        <v>27</v>
      </c>
      <c r="AB18" s="37" t="s">
        <v>17</v>
      </c>
      <c r="AC18" s="37">
        <f t="shared" si="5"/>
        <v>2</v>
      </c>
      <c r="AD18" s="17" t="s">
        <v>5</v>
      </c>
      <c r="AE18" s="307"/>
      <c r="AF18" s="72" t="str">
        <f t="shared" si="2"/>
        <v>④-2位</v>
      </c>
      <c r="AG18" s="110" t="s">
        <v>51</v>
      </c>
      <c r="AH18" s="111" t="s">
        <v>57</v>
      </c>
      <c r="AK18" s="213">
        <v>14</v>
      </c>
      <c r="AL18" s="110" t="s">
        <v>51</v>
      </c>
      <c r="AM18" s="111" t="s">
        <v>52</v>
      </c>
      <c r="AN18" s="48"/>
      <c r="AO18" s="47"/>
      <c r="AP18" s="26"/>
      <c r="AQ18" s="309"/>
      <c r="AR18" s="240">
        <f>AR16+1</f>
        <v>12</v>
      </c>
      <c r="AS18" s="159" t="s">
        <v>56</v>
      </c>
      <c r="AT18" s="160" t="s">
        <v>31</v>
      </c>
      <c r="AU18" s="304" t="s">
        <v>69</v>
      </c>
      <c r="AV18" s="275" t="str">
        <f>AQ14&amp;AU18</f>
        <v>Ｂ3位</v>
      </c>
      <c r="AW18" s="157" t="s">
        <v>51</v>
      </c>
      <c r="AX18" s="158" t="s">
        <v>35</v>
      </c>
      <c r="AY18" s="219"/>
      <c r="AZ18" s="51"/>
    </row>
    <row r="19" spans="1:68" ht="30" customHeight="1" thickBot="1" x14ac:dyDescent="0.25">
      <c r="A19" s="7">
        <v>15</v>
      </c>
      <c r="B19" s="285"/>
      <c r="C19" s="194" t="s">
        <v>29</v>
      </c>
      <c r="D19" s="81" t="s">
        <v>39</v>
      </c>
      <c r="F19" s="37" t="s">
        <v>20</v>
      </c>
      <c r="G19" s="37" t="s">
        <v>17</v>
      </c>
      <c r="H19" s="37">
        <f t="shared" si="4"/>
        <v>3</v>
      </c>
      <c r="I19" s="17" t="s">
        <v>5</v>
      </c>
      <c r="J19" s="23" t="str">
        <f t="shared" si="0"/>
        <v>Ｃ-3位</v>
      </c>
      <c r="K19" s="110" t="s">
        <v>51</v>
      </c>
      <c r="L19" s="111" t="s">
        <v>50</v>
      </c>
      <c r="M19" s="226">
        <v>-7</v>
      </c>
      <c r="N19" s="266"/>
      <c r="O19" s="86">
        <v>2</v>
      </c>
      <c r="P19" s="10"/>
      <c r="Q19" s="37">
        <v>4</v>
      </c>
      <c r="R19" s="37" t="s">
        <v>82</v>
      </c>
      <c r="S19" s="37">
        <v>1</v>
      </c>
      <c r="T19" s="17" t="s">
        <v>5</v>
      </c>
      <c r="U19" s="274"/>
      <c r="V19" s="120" t="str">
        <f t="shared" si="1"/>
        <v>4位ｸﾞﾙｰﾌﾟの1位</v>
      </c>
      <c r="W19" s="131" t="s">
        <v>61</v>
      </c>
      <c r="X19" s="132" t="s">
        <v>60</v>
      </c>
      <c r="AA19" s="7" t="s">
        <v>6</v>
      </c>
      <c r="AB19" s="37" t="s">
        <v>17</v>
      </c>
      <c r="AC19" s="37">
        <f t="shared" si="5"/>
        <v>3</v>
      </c>
      <c r="AD19" s="17" t="s">
        <v>5</v>
      </c>
      <c r="AE19" s="307"/>
      <c r="AF19" s="72" t="str">
        <f t="shared" si="2"/>
        <v>③-3位</v>
      </c>
      <c r="AG19" s="109" t="s">
        <v>28</v>
      </c>
      <c r="AH19" s="81" t="s">
        <v>42</v>
      </c>
      <c r="AK19" s="213">
        <v>15</v>
      </c>
      <c r="AL19" s="110" t="s">
        <v>51</v>
      </c>
      <c r="AM19" s="111" t="s">
        <v>50</v>
      </c>
      <c r="AN19" s="48"/>
      <c r="AO19" s="47"/>
      <c r="AP19" s="26"/>
      <c r="AQ19" s="309"/>
      <c r="AR19" s="239">
        <f>AR21+1</f>
        <v>15</v>
      </c>
      <c r="AS19" s="146" t="s">
        <v>51</v>
      </c>
      <c r="AT19" s="147" t="s">
        <v>50</v>
      </c>
      <c r="AU19" s="304"/>
      <c r="AV19" s="276"/>
      <c r="AW19" s="146" t="s">
        <v>51</v>
      </c>
      <c r="AX19" s="147" t="s">
        <v>57</v>
      </c>
      <c r="AY19" s="219"/>
      <c r="AZ19" s="51"/>
    </row>
    <row r="20" spans="1:68" ht="30" customHeight="1" thickTop="1" thickBot="1" x14ac:dyDescent="0.25">
      <c r="A20" s="7">
        <v>16</v>
      </c>
      <c r="B20" s="286"/>
      <c r="C20" s="200" t="s">
        <v>38</v>
      </c>
      <c r="D20" s="97" t="s">
        <v>37</v>
      </c>
      <c r="F20" s="37" t="s">
        <v>18</v>
      </c>
      <c r="G20" s="37" t="s">
        <v>17</v>
      </c>
      <c r="H20" s="37">
        <f t="shared" si="4"/>
        <v>3</v>
      </c>
      <c r="I20" s="17" t="s">
        <v>5</v>
      </c>
      <c r="J20" s="23" t="str">
        <f t="shared" si="0"/>
        <v>Ｄ-3位</v>
      </c>
      <c r="K20" s="110" t="s">
        <v>51</v>
      </c>
      <c r="L20" s="111" t="s">
        <v>62</v>
      </c>
      <c r="M20" s="226">
        <v>-12</v>
      </c>
      <c r="N20" s="266"/>
      <c r="O20" s="87">
        <v>5</v>
      </c>
      <c r="P20" s="9"/>
      <c r="Q20" s="37">
        <v>2</v>
      </c>
      <c r="R20" s="37" t="s">
        <v>82</v>
      </c>
      <c r="S20" s="37">
        <v>6</v>
      </c>
      <c r="T20" s="17" t="s">
        <v>5</v>
      </c>
      <c r="U20" s="272" t="s">
        <v>27</v>
      </c>
      <c r="V20" s="70" t="str">
        <f t="shared" si="1"/>
        <v>2位ｸﾞﾙｰﾌﾟの6位</v>
      </c>
      <c r="W20" s="107" t="s">
        <v>51</v>
      </c>
      <c r="X20" s="108" t="s">
        <v>57</v>
      </c>
      <c r="AA20" s="7" t="s">
        <v>27</v>
      </c>
      <c r="AB20" s="37" t="s">
        <v>17</v>
      </c>
      <c r="AC20" s="37">
        <f t="shared" si="5"/>
        <v>3</v>
      </c>
      <c r="AD20" s="17" t="s">
        <v>5</v>
      </c>
      <c r="AE20" s="313"/>
      <c r="AF20" s="120" t="str">
        <f t="shared" si="2"/>
        <v>④-3位</v>
      </c>
      <c r="AG20" s="118" t="s">
        <v>51</v>
      </c>
      <c r="AH20" s="119" t="s">
        <v>50</v>
      </c>
      <c r="AK20" s="216">
        <v>16</v>
      </c>
      <c r="AL20" s="118" t="s">
        <v>51</v>
      </c>
      <c r="AM20" s="119" t="s">
        <v>57</v>
      </c>
      <c r="AN20" s="48"/>
      <c r="AO20" s="47"/>
      <c r="AP20" s="26"/>
      <c r="AQ20" s="309"/>
      <c r="AR20" s="240">
        <f>AR18+1</f>
        <v>13</v>
      </c>
      <c r="AS20" s="161" t="s">
        <v>28</v>
      </c>
      <c r="AT20" s="162" t="s">
        <v>42</v>
      </c>
      <c r="AU20" s="304" t="s">
        <v>68</v>
      </c>
      <c r="AV20" s="275" t="str">
        <f>AQ14&amp;AU20</f>
        <v>Ｂ4位</v>
      </c>
      <c r="AW20" s="184" t="s">
        <v>28</v>
      </c>
      <c r="AX20" s="185" t="s">
        <v>42</v>
      </c>
      <c r="AY20" s="219"/>
    </row>
    <row r="21" spans="1:68" ht="30" customHeight="1" thickTop="1" thickBot="1" x14ac:dyDescent="0.25">
      <c r="A21" s="7">
        <v>17</v>
      </c>
      <c r="B21" s="284" t="s">
        <v>21</v>
      </c>
      <c r="C21" s="197" t="s">
        <v>67</v>
      </c>
      <c r="D21" s="126" t="s">
        <v>32</v>
      </c>
      <c r="F21" s="37" t="s">
        <v>21</v>
      </c>
      <c r="G21" s="37" t="s">
        <v>17</v>
      </c>
      <c r="H21" s="37">
        <f t="shared" si="4"/>
        <v>3</v>
      </c>
      <c r="I21" s="17" t="s">
        <v>5</v>
      </c>
      <c r="J21" s="23" t="str">
        <f t="shared" si="0"/>
        <v>Ｅ-3位</v>
      </c>
      <c r="K21" s="110" t="s">
        <v>51</v>
      </c>
      <c r="L21" s="111" t="s">
        <v>52</v>
      </c>
      <c r="M21" s="226">
        <v>-4</v>
      </c>
      <c r="N21" s="266"/>
      <c r="O21" s="88">
        <v>1</v>
      </c>
      <c r="P21" s="9"/>
      <c r="Q21" s="37">
        <v>3</v>
      </c>
      <c r="R21" s="37" t="s">
        <v>82</v>
      </c>
      <c r="S21" s="37">
        <v>2</v>
      </c>
      <c r="T21" s="17" t="s">
        <v>5</v>
      </c>
      <c r="U21" s="273"/>
      <c r="V21" s="72" t="str">
        <f t="shared" si="1"/>
        <v>3位ｸﾞﾙｰﾌﾟの2位</v>
      </c>
      <c r="W21" s="110" t="s">
        <v>51</v>
      </c>
      <c r="X21" s="111" t="s">
        <v>50</v>
      </c>
      <c r="AA21" s="7" t="s">
        <v>6</v>
      </c>
      <c r="AB21" s="37" t="s">
        <v>17</v>
      </c>
      <c r="AC21" s="37">
        <f t="shared" si="5"/>
        <v>4</v>
      </c>
      <c r="AD21" s="17" t="s">
        <v>5</v>
      </c>
      <c r="AE21" s="314" t="s">
        <v>11</v>
      </c>
      <c r="AF21" s="136" t="str">
        <f t="shared" si="2"/>
        <v>③-4位</v>
      </c>
      <c r="AG21" s="107" t="s">
        <v>30</v>
      </c>
      <c r="AH21" s="108" t="s">
        <v>55</v>
      </c>
      <c r="AK21" s="212">
        <v>17</v>
      </c>
      <c r="AL21" s="107" t="s">
        <v>51</v>
      </c>
      <c r="AM21" s="108" t="s">
        <v>53</v>
      </c>
      <c r="AN21" s="48"/>
      <c r="AO21" s="47"/>
      <c r="AP21" s="26"/>
      <c r="AQ21" s="310"/>
      <c r="AR21" s="241">
        <f>AR20+1</f>
        <v>14</v>
      </c>
      <c r="AS21" s="175" t="s">
        <v>51</v>
      </c>
      <c r="AT21" s="176" t="s">
        <v>52</v>
      </c>
      <c r="AU21" s="304"/>
      <c r="AV21" s="305"/>
      <c r="AW21" s="175" t="s">
        <v>51</v>
      </c>
      <c r="AX21" s="176" t="s">
        <v>52</v>
      </c>
      <c r="AY21" s="219"/>
      <c r="AZ21" s="46"/>
      <c r="BC21"/>
      <c r="BD21"/>
      <c r="BO21" s="19"/>
      <c r="BP21" s="19"/>
    </row>
    <row r="22" spans="1:68" ht="30" customHeight="1" thickTop="1" thickBot="1" x14ac:dyDescent="0.25">
      <c r="A22" s="7">
        <v>18</v>
      </c>
      <c r="B22" s="285"/>
      <c r="C22" s="201" t="s">
        <v>61</v>
      </c>
      <c r="D22" s="82" t="s">
        <v>60</v>
      </c>
      <c r="F22" s="37" t="s">
        <v>19</v>
      </c>
      <c r="G22" s="37" t="s">
        <v>17</v>
      </c>
      <c r="H22" s="37">
        <f t="shared" si="4"/>
        <v>3</v>
      </c>
      <c r="I22" s="17" t="s">
        <v>5</v>
      </c>
      <c r="J22" s="24" t="str">
        <f t="shared" si="0"/>
        <v>Ｆ-3位</v>
      </c>
      <c r="K22" s="118" t="s">
        <v>34</v>
      </c>
      <c r="L22" s="119" t="s">
        <v>46</v>
      </c>
      <c r="M22" s="227">
        <v>-23</v>
      </c>
      <c r="N22" s="267"/>
      <c r="O22" s="89">
        <v>6</v>
      </c>
      <c r="P22" s="9"/>
      <c r="Q22" s="37">
        <v>3</v>
      </c>
      <c r="R22" s="37" t="s">
        <v>82</v>
      </c>
      <c r="S22" s="37">
        <v>4</v>
      </c>
      <c r="T22" s="17" t="s">
        <v>5</v>
      </c>
      <c r="U22" s="273"/>
      <c r="V22" s="72" t="str">
        <f t="shared" si="1"/>
        <v>3位ｸﾞﾙｰﾌﾟの4位</v>
      </c>
      <c r="W22" s="79" t="s">
        <v>56</v>
      </c>
      <c r="X22" s="124" t="s">
        <v>31</v>
      </c>
      <c r="AA22" s="7" t="s">
        <v>27</v>
      </c>
      <c r="AB22" s="37" t="s">
        <v>17</v>
      </c>
      <c r="AC22" s="37">
        <f t="shared" si="5"/>
        <v>4</v>
      </c>
      <c r="AD22" s="17" t="s">
        <v>5</v>
      </c>
      <c r="AE22" s="314"/>
      <c r="AF22" s="72" t="str">
        <f t="shared" si="2"/>
        <v>④-4位</v>
      </c>
      <c r="AG22" s="79" t="s">
        <v>41</v>
      </c>
      <c r="AH22" s="81" t="s">
        <v>40</v>
      </c>
      <c r="AK22" s="213">
        <v>18</v>
      </c>
      <c r="AL22" s="110" t="s">
        <v>30</v>
      </c>
      <c r="AM22" s="111" t="s">
        <v>55</v>
      </c>
      <c r="AN22" s="48"/>
      <c r="AO22" s="47"/>
      <c r="AP22" s="26"/>
      <c r="AQ22" s="279" t="s">
        <v>20</v>
      </c>
      <c r="AR22" s="242">
        <f>AK22</f>
        <v>18</v>
      </c>
      <c r="AS22" s="173" t="s">
        <v>30</v>
      </c>
      <c r="AT22" s="174" t="s">
        <v>55</v>
      </c>
      <c r="AU22" s="304" t="s">
        <v>71</v>
      </c>
      <c r="AV22" s="306" t="str">
        <f>AQ22&amp;AU22</f>
        <v>Ｃ1位</v>
      </c>
      <c r="AW22" s="188" t="s">
        <v>41</v>
      </c>
      <c r="AX22" s="189" t="s">
        <v>40</v>
      </c>
      <c r="AY22" s="299" t="s">
        <v>16</v>
      </c>
      <c r="AZ22" s="46"/>
      <c r="BC22"/>
      <c r="BD22"/>
      <c r="BO22" s="19"/>
      <c r="BP22" s="19"/>
    </row>
    <row r="23" spans="1:68" ht="30" customHeight="1" thickTop="1" thickBot="1" x14ac:dyDescent="0.25">
      <c r="A23" s="7">
        <v>19</v>
      </c>
      <c r="B23" s="285"/>
      <c r="C23" s="195" t="s">
        <v>51</v>
      </c>
      <c r="D23" s="111" t="s">
        <v>52</v>
      </c>
      <c r="F23" s="37" t="s">
        <v>23</v>
      </c>
      <c r="G23" s="37" t="s">
        <v>17</v>
      </c>
      <c r="H23" s="37">
        <f t="shared" si="4"/>
        <v>4</v>
      </c>
      <c r="I23" s="17" t="s">
        <v>5</v>
      </c>
      <c r="J23" s="22" t="str">
        <f t="shared" si="0"/>
        <v>Ａ-4位</v>
      </c>
      <c r="K23" s="107" t="s">
        <v>34</v>
      </c>
      <c r="L23" s="108" t="s">
        <v>45</v>
      </c>
      <c r="M23" s="230">
        <v>-42</v>
      </c>
      <c r="N23" s="266" t="s">
        <v>80</v>
      </c>
      <c r="O23" s="93">
        <v>6</v>
      </c>
      <c r="P23" s="9"/>
      <c r="Q23" s="37">
        <v>3</v>
      </c>
      <c r="R23" s="37" t="s">
        <v>82</v>
      </c>
      <c r="S23" s="37">
        <v>6</v>
      </c>
      <c r="T23" s="17" t="s">
        <v>5</v>
      </c>
      <c r="U23" s="273"/>
      <c r="V23" s="72" t="str">
        <f t="shared" si="1"/>
        <v>3位ｸﾞﾙｰﾌﾟの6位</v>
      </c>
      <c r="W23" s="110" t="s">
        <v>34</v>
      </c>
      <c r="X23" s="111" t="s">
        <v>46</v>
      </c>
      <c r="AA23" s="7" t="s">
        <v>24</v>
      </c>
      <c r="AB23" s="37" t="s">
        <v>17</v>
      </c>
      <c r="AC23" s="37">
        <v>1</v>
      </c>
      <c r="AD23" s="17" t="s">
        <v>5</v>
      </c>
      <c r="AE23" s="314"/>
      <c r="AF23" s="72" t="str">
        <f t="shared" si="2"/>
        <v>⑤-1位</v>
      </c>
      <c r="AG23" s="110" t="s">
        <v>51</v>
      </c>
      <c r="AH23" s="111" t="s">
        <v>53</v>
      </c>
      <c r="AK23" s="213">
        <v>19</v>
      </c>
      <c r="AL23" s="79" t="s">
        <v>29</v>
      </c>
      <c r="AM23" s="81" t="s">
        <v>39</v>
      </c>
      <c r="AN23" s="48"/>
      <c r="AO23" s="47"/>
      <c r="AP23" s="26"/>
      <c r="AQ23" s="280"/>
      <c r="AR23" s="243">
        <f>AR25+1</f>
        <v>25</v>
      </c>
      <c r="AS23" s="163" t="s">
        <v>44</v>
      </c>
      <c r="AT23" s="164" t="s">
        <v>43</v>
      </c>
      <c r="AU23" s="304"/>
      <c r="AV23" s="276"/>
      <c r="AW23" s="181" t="s">
        <v>86</v>
      </c>
      <c r="AX23" s="143" t="s">
        <v>87</v>
      </c>
      <c r="AY23" s="299"/>
      <c r="BC23"/>
      <c r="BD23"/>
      <c r="BO23" s="19"/>
      <c r="BP23" s="19"/>
    </row>
    <row r="24" spans="1:68" ht="30" customHeight="1" thickBot="1" x14ac:dyDescent="0.25">
      <c r="A24" s="7">
        <v>20</v>
      </c>
      <c r="B24" s="286"/>
      <c r="C24" s="196" t="s">
        <v>30</v>
      </c>
      <c r="D24" s="119" t="s">
        <v>59</v>
      </c>
      <c r="F24" s="37" t="s">
        <v>22</v>
      </c>
      <c r="G24" s="37" t="s">
        <v>17</v>
      </c>
      <c r="H24" s="37">
        <f t="shared" si="4"/>
        <v>4</v>
      </c>
      <c r="I24" s="17" t="s">
        <v>5</v>
      </c>
      <c r="J24" s="23" t="str">
        <f t="shared" si="0"/>
        <v>Ｂ-4位</v>
      </c>
      <c r="K24" s="110" t="s">
        <v>34</v>
      </c>
      <c r="L24" s="111" t="s">
        <v>48</v>
      </c>
      <c r="M24" s="226">
        <v>-38</v>
      </c>
      <c r="N24" s="266"/>
      <c r="O24" s="87">
        <v>5</v>
      </c>
      <c r="P24" s="10"/>
      <c r="Q24" s="37">
        <v>4</v>
      </c>
      <c r="R24" s="37" t="s">
        <v>82</v>
      </c>
      <c r="S24" s="37">
        <v>2</v>
      </c>
      <c r="T24" s="17" t="s">
        <v>5</v>
      </c>
      <c r="U24" s="274"/>
      <c r="V24" s="120" t="str">
        <f t="shared" si="1"/>
        <v>4位ｸﾞﾙｰﾌﾟの2位</v>
      </c>
      <c r="W24" s="133" t="s">
        <v>41</v>
      </c>
      <c r="X24" s="134" t="s">
        <v>40</v>
      </c>
      <c r="AA24" s="7" t="s">
        <v>24</v>
      </c>
      <c r="AB24" s="37" t="s">
        <v>17</v>
      </c>
      <c r="AC24" s="37">
        <v>2</v>
      </c>
      <c r="AD24" s="17" t="s">
        <v>5</v>
      </c>
      <c r="AE24" s="314"/>
      <c r="AF24" s="71" t="str">
        <f t="shared" si="2"/>
        <v>⑤-2位</v>
      </c>
      <c r="AG24" s="133" t="s">
        <v>29</v>
      </c>
      <c r="AH24" s="134" t="s">
        <v>39</v>
      </c>
      <c r="AK24" s="214">
        <v>20</v>
      </c>
      <c r="AL24" s="133" t="s">
        <v>41</v>
      </c>
      <c r="AM24" s="134" t="s">
        <v>40</v>
      </c>
      <c r="AN24" s="50"/>
      <c r="AO24" s="49"/>
      <c r="AP24" s="44"/>
      <c r="AQ24" s="280"/>
      <c r="AR24" s="244">
        <f>AR22+1</f>
        <v>19</v>
      </c>
      <c r="AS24" s="159" t="s">
        <v>29</v>
      </c>
      <c r="AT24" s="162" t="s">
        <v>39</v>
      </c>
      <c r="AU24" s="304" t="s">
        <v>70</v>
      </c>
      <c r="AV24" s="275" t="str">
        <f>AQ22&amp;AU24</f>
        <v>Ｃ2位</v>
      </c>
      <c r="AW24" s="159" t="s">
        <v>29</v>
      </c>
      <c r="AX24" s="162" t="s">
        <v>39</v>
      </c>
      <c r="AY24" s="299" t="s">
        <v>16</v>
      </c>
      <c r="BC24"/>
      <c r="BD24"/>
      <c r="BO24" s="19"/>
      <c r="BP24" s="19"/>
    </row>
    <row r="25" spans="1:68" ht="30" customHeight="1" thickTop="1" thickBot="1" x14ac:dyDescent="0.25">
      <c r="A25" s="7">
        <v>21</v>
      </c>
      <c r="B25" s="284" t="s">
        <v>19</v>
      </c>
      <c r="C25" s="202" t="s">
        <v>64</v>
      </c>
      <c r="D25" s="84" t="s">
        <v>63</v>
      </c>
      <c r="F25" s="37" t="s">
        <v>20</v>
      </c>
      <c r="G25" s="37" t="s">
        <v>17</v>
      </c>
      <c r="H25" s="37">
        <f t="shared" si="4"/>
        <v>4</v>
      </c>
      <c r="I25" s="17" t="s">
        <v>5</v>
      </c>
      <c r="J25" s="23" t="str">
        <f t="shared" si="0"/>
        <v>Ｃ-4位</v>
      </c>
      <c r="K25" s="79" t="s">
        <v>41</v>
      </c>
      <c r="L25" s="81" t="s">
        <v>40</v>
      </c>
      <c r="M25" s="226">
        <v>-29</v>
      </c>
      <c r="N25" s="266"/>
      <c r="O25" s="87">
        <v>2</v>
      </c>
      <c r="P25" s="9"/>
      <c r="Q25" s="37">
        <v>4</v>
      </c>
      <c r="R25" s="37" t="s">
        <v>82</v>
      </c>
      <c r="S25" s="37">
        <v>3</v>
      </c>
      <c r="T25" s="17" t="s">
        <v>5</v>
      </c>
      <c r="U25" s="315" t="s">
        <v>24</v>
      </c>
      <c r="V25" s="70" t="str">
        <f t="shared" si="1"/>
        <v>4位ｸﾞﾙｰﾌﾟの3位</v>
      </c>
      <c r="W25" s="107" t="s">
        <v>51</v>
      </c>
      <c r="X25" s="108" t="s">
        <v>53</v>
      </c>
      <c r="AA25" s="7" t="s">
        <v>6</v>
      </c>
      <c r="AB25" s="37" t="s">
        <v>17</v>
      </c>
      <c r="AC25" s="37">
        <v>5</v>
      </c>
      <c r="AD25" s="17" t="s">
        <v>5</v>
      </c>
      <c r="AE25" s="318" t="s">
        <v>12</v>
      </c>
      <c r="AF25" s="70" t="str">
        <f t="shared" si="2"/>
        <v>③-5位</v>
      </c>
      <c r="AG25" s="139" t="s">
        <v>61</v>
      </c>
      <c r="AH25" s="84" t="s">
        <v>60</v>
      </c>
      <c r="AK25" s="215">
        <v>21</v>
      </c>
      <c r="AL25" s="139" t="s">
        <v>61</v>
      </c>
      <c r="AM25" s="84" t="s">
        <v>60</v>
      </c>
      <c r="AN25" s="48"/>
      <c r="AO25" s="47"/>
      <c r="AP25" s="26"/>
      <c r="AQ25" s="280"/>
      <c r="AR25" s="243">
        <f>AR27+1</f>
        <v>24</v>
      </c>
      <c r="AS25" s="146" t="s">
        <v>34</v>
      </c>
      <c r="AT25" s="147" t="s">
        <v>46</v>
      </c>
      <c r="AU25" s="304"/>
      <c r="AV25" s="276"/>
      <c r="AW25" s="146" t="s">
        <v>34</v>
      </c>
      <c r="AX25" s="147" t="s">
        <v>46</v>
      </c>
      <c r="AY25" s="299"/>
      <c r="BC25"/>
      <c r="BD25"/>
      <c r="BO25" s="19"/>
      <c r="BP25" s="19"/>
    </row>
    <row r="26" spans="1:68" ht="30" customHeight="1" x14ac:dyDescent="0.2">
      <c r="A26" s="7">
        <v>22</v>
      </c>
      <c r="B26" s="285"/>
      <c r="C26" s="203" t="s">
        <v>83</v>
      </c>
      <c r="D26" s="124" t="s">
        <v>54</v>
      </c>
      <c r="F26" s="37" t="s">
        <v>18</v>
      </c>
      <c r="G26" s="37" t="s">
        <v>17</v>
      </c>
      <c r="H26" s="37">
        <f t="shared" si="4"/>
        <v>4</v>
      </c>
      <c r="I26" s="17" t="s">
        <v>5</v>
      </c>
      <c r="J26" s="23" t="str">
        <f t="shared" si="0"/>
        <v>Ｄ-4位</v>
      </c>
      <c r="K26" s="79" t="s">
        <v>29</v>
      </c>
      <c r="L26" s="81" t="s">
        <v>39</v>
      </c>
      <c r="M26" s="226">
        <v>-36</v>
      </c>
      <c r="N26" s="266"/>
      <c r="O26" s="88">
        <v>4</v>
      </c>
      <c r="P26" s="9"/>
      <c r="Q26" s="37">
        <v>4</v>
      </c>
      <c r="R26" s="37" t="s">
        <v>82</v>
      </c>
      <c r="S26" s="37">
        <v>4</v>
      </c>
      <c r="T26" s="17" t="s">
        <v>5</v>
      </c>
      <c r="U26" s="316"/>
      <c r="V26" s="72" t="str">
        <f t="shared" si="1"/>
        <v>4位ｸﾞﾙｰﾌﾟの4位</v>
      </c>
      <c r="W26" s="79" t="s">
        <v>29</v>
      </c>
      <c r="X26" s="81" t="s">
        <v>39</v>
      </c>
      <c r="AA26" s="7" t="s">
        <v>27</v>
      </c>
      <c r="AB26" s="37" t="s">
        <v>17</v>
      </c>
      <c r="AC26" s="37">
        <v>5</v>
      </c>
      <c r="AD26" s="17" t="s">
        <v>5</v>
      </c>
      <c r="AE26" s="314"/>
      <c r="AF26" s="72" t="str">
        <f t="shared" si="2"/>
        <v>④-5位</v>
      </c>
      <c r="AG26" s="110" t="s">
        <v>34</v>
      </c>
      <c r="AH26" s="111" t="s">
        <v>46</v>
      </c>
      <c r="AK26" s="213">
        <v>22</v>
      </c>
      <c r="AL26" s="110" t="s">
        <v>34</v>
      </c>
      <c r="AM26" s="111" t="s">
        <v>45</v>
      </c>
      <c r="AN26" s="9"/>
      <c r="AO26" s="39"/>
      <c r="AP26" s="26"/>
      <c r="AQ26" s="280"/>
      <c r="AR26" s="244">
        <f>AR24+1</f>
        <v>20</v>
      </c>
      <c r="AS26" s="159" t="s">
        <v>41</v>
      </c>
      <c r="AT26" s="162" t="s">
        <v>40</v>
      </c>
      <c r="AU26" s="304" t="s">
        <v>69</v>
      </c>
      <c r="AV26" s="275" t="str">
        <f>AQ22&amp;AU26</f>
        <v>Ｃ3位</v>
      </c>
      <c r="AW26" s="166" t="s">
        <v>61</v>
      </c>
      <c r="AX26" s="145" t="s">
        <v>60</v>
      </c>
      <c r="AY26" s="219"/>
      <c r="BC26"/>
      <c r="BD26"/>
      <c r="BO26" s="19"/>
      <c r="BP26" s="19"/>
    </row>
    <row r="27" spans="1:68" ht="30" customHeight="1" thickBot="1" x14ac:dyDescent="0.25">
      <c r="A27" s="7">
        <v>23</v>
      </c>
      <c r="B27" s="285"/>
      <c r="C27" s="195" t="s">
        <v>51</v>
      </c>
      <c r="D27" s="111" t="s">
        <v>53</v>
      </c>
      <c r="F27" s="37" t="s">
        <v>21</v>
      </c>
      <c r="G27" s="37" t="s">
        <v>17</v>
      </c>
      <c r="H27" s="37">
        <f t="shared" si="4"/>
        <v>4</v>
      </c>
      <c r="I27" s="17" t="s">
        <v>5</v>
      </c>
      <c r="J27" s="23" t="str">
        <f t="shared" si="0"/>
        <v>Ｅ-4位</v>
      </c>
      <c r="K27" s="80" t="s">
        <v>61</v>
      </c>
      <c r="L27" s="82" t="s">
        <v>60</v>
      </c>
      <c r="M27" s="226">
        <v>-26</v>
      </c>
      <c r="N27" s="266"/>
      <c r="O27" s="86">
        <v>1</v>
      </c>
      <c r="P27" s="9"/>
      <c r="Q27" s="37">
        <v>4</v>
      </c>
      <c r="R27" s="37" t="s">
        <v>82</v>
      </c>
      <c r="S27" s="37">
        <v>5</v>
      </c>
      <c r="T27" s="17" t="s">
        <v>5</v>
      </c>
      <c r="U27" s="316"/>
      <c r="V27" s="72" t="str">
        <f t="shared" si="1"/>
        <v>4位ｸﾞﾙｰﾌﾟの5位</v>
      </c>
      <c r="W27" s="110" t="s">
        <v>34</v>
      </c>
      <c r="X27" s="111" t="s">
        <v>48</v>
      </c>
      <c r="AA27" s="7" t="s">
        <v>24</v>
      </c>
      <c r="AB27" s="37" t="s">
        <v>17</v>
      </c>
      <c r="AC27" s="37">
        <v>3</v>
      </c>
      <c r="AD27" s="17" t="s">
        <v>5</v>
      </c>
      <c r="AE27" s="314"/>
      <c r="AF27" s="72" t="str">
        <f t="shared" si="2"/>
        <v>⑤-3位</v>
      </c>
      <c r="AG27" s="110" t="s">
        <v>34</v>
      </c>
      <c r="AH27" s="111" t="s">
        <v>45</v>
      </c>
      <c r="AK27" s="213">
        <v>23</v>
      </c>
      <c r="AL27" s="12"/>
      <c r="AM27" s="18"/>
      <c r="AN27" s="9"/>
      <c r="AO27" s="39"/>
      <c r="AP27" s="26"/>
      <c r="AQ27" s="280"/>
      <c r="AR27" s="243">
        <f>AR29+1</f>
        <v>23</v>
      </c>
      <c r="AS27" s="165" t="s">
        <v>86</v>
      </c>
      <c r="AT27" s="69" t="s">
        <v>87</v>
      </c>
      <c r="AU27" s="304"/>
      <c r="AV27" s="276"/>
      <c r="AW27" s="146" t="s">
        <v>34</v>
      </c>
      <c r="AX27" s="147" t="s">
        <v>45</v>
      </c>
      <c r="AY27" s="219"/>
      <c r="BC27"/>
      <c r="BD27"/>
      <c r="BO27" s="19"/>
      <c r="BP27" s="19"/>
    </row>
    <row r="28" spans="1:68" ht="30" customHeight="1" thickBot="1" x14ac:dyDescent="0.25">
      <c r="A28" s="7">
        <v>24</v>
      </c>
      <c r="B28" s="285"/>
      <c r="C28" s="195" t="s">
        <v>34</v>
      </c>
      <c r="D28" s="111" t="s">
        <v>46</v>
      </c>
      <c r="F28" s="37" t="s">
        <v>19</v>
      </c>
      <c r="G28" s="37" t="s">
        <v>17</v>
      </c>
      <c r="H28" s="37">
        <f t="shared" si="4"/>
        <v>4</v>
      </c>
      <c r="I28" s="17" t="s">
        <v>5</v>
      </c>
      <c r="J28" s="24" t="str">
        <f t="shared" si="0"/>
        <v>Ｆ-4位</v>
      </c>
      <c r="K28" s="118" t="s">
        <v>51</v>
      </c>
      <c r="L28" s="119" t="s">
        <v>53</v>
      </c>
      <c r="M28" s="231">
        <v>-29</v>
      </c>
      <c r="N28" s="266"/>
      <c r="O28" s="94">
        <v>3</v>
      </c>
      <c r="P28" s="9"/>
      <c r="Q28" s="37">
        <v>4</v>
      </c>
      <c r="R28" s="37" t="s">
        <v>82</v>
      </c>
      <c r="S28" s="37">
        <v>6</v>
      </c>
      <c r="T28" s="17" t="s">
        <v>5</v>
      </c>
      <c r="U28" s="316"/>
      <c r="V28" s="72" t="str">
        <f t="shared" si="1"/>
        <v>4位ｸﾞﾙｰﾌﾟの6位</v>
      </c>
      <c r="W28" s="110" t="s">
        <v>34</v>
      </c>
      <c r="X28" s="111" t="s">
        <v>45</v>
      </c>
      <c r="AA28" s="7" t="s">
        <v>24</v>
      </c>
      <c r="AB28" s="37" t="s">
        <v>17</v>
      </c>
      <c r="AC28" s="37">
        <v>4</v>
      </c>
      <c r="AD28" s="17" t="s">
        <v>5</v>
      </c>
      <c r="AE28" s="314"/>
      <c r="AF28" s="72" t="str">
        <f t="shared" si="2"/>
        <v>⑤-4位</v>
      </c>
      <c r="AG28" s="79" t="s">
        <v>44</v>
      </c>
      <c r="AH28" s="140" t="s">
        <v>43</v>
      </c>
      <c r="AK28" s="214">
        <v>24</v>
      </c>
      <c r="AL28" s="110" t="s">
        <v>34</v>
      </c>
      <c r="AM28" s="111" t="s">
        <v>46</v>
      </c>
      <c r="AN28" s="9"/>
      <c r="AO28" s="39"/>
      <c r="AP28" s="26"/>
      <c r="AQ28" s="280"/>
      <c r="AR28" s="244">
        <f>AR26+1</f>
        <v>21</v>
      </c>
      <c r="AS28" s="166" t="s">
        <v>61</v>
      </c>
      <c r="AT28" s="145" t="s">
        <v>60</v>
      </c>
      <c r="AU28" s="77" t="s">
        <v>68</v>
      </c>
      <c r="AV28" s="277" t="str">
        <f>AQ22&amp;AU28</f>
        <v>Ｃ4位</v>
      </c>
      <c r="AW28" s="167" t="s">
        <v>30</v>
      </c>
      <c r="AX28" s="168" t="s">
        <v>55</v>
      </c>
      <c r="AY28" s="219"/>
      <c r="BC28"/>
      <c r="BD28"/>
      <c r="BO28" s="19"/>
      <c r="BP28" s="19"/>
    </row>
    <row r="29" spans="1:68" ht="30" customHeight="1" thickTop="1" thickBot="1" x14ac:dyDescent="0.25">
      <c r="A29" s="7">
        <v>25</v>
      </c>
      <c r="B29" s="286"/>
      <c r="C29" s="204" t="s">
        <v>44</v>
      </c>
      <c r="D29" s="135" t="s">
        <v>43</v>
      </c>
      <c r="F29" s="37" t="s">
        <v>19</v>
      </c>
      <c r="G29" s="37" t="s">
        <v>17</v>
      </c>
      <c r="H29" s="37">
        <f t="shared" si="4"/>
        <v>5</v>
      </c>
      <c r="I29" s="17" t="s">
        <v>5</v>
      </c>
      <c r="J29" s="104" t="str">
        <f t="shared" si="0"/>
        <v>Ｆ-5位</v>
      </c>
      <c r="K29" s="105" t="s">
        <v>44</v>
      </c>
      <c r="L29" s="106" t="s">
        <v>43</v>
      </c>
      <c r="M29" s="232">
        <v>-53</v>
      </c>
      <c r="N29" s="78"/>
      <c r="O29" s="95"/>
      <c r="P29" s="9"/>
      <c r="Q29" s="37">
        <v>5</v>
      </c>
      <c r="R29" s="37" t="s">
        <v>82</v>
      </c>
      <c r="S29" s="37">
        <v>1</v>
      </c>
      <c r="T29" s="17" t="s">
        <v>5</v>
      </c>
      <c r="U29" s="317"/>
      <c r="V29" s="120" t="str">
        <f t="shared" si="1"/>
        <v>5位ｸﾞﾙｰﾌﾟの1位</v>
      </c>
      <c r="W29" s="133" t="s">
        <v>44</v>
      </c>
      <c r="X29" s="135" t="s">
        <v>43</v>
      </c>
      <c r="AA29" s="7" t="s">
        <v>24</v>
      </c>
      <c r="AB29" s="37" t="s">
        <v>17</v>
      </c>
      <c r="AC29" s="37">
        <v>5</v>
      </c>
      <c r="AD29" s="17" t="s">
        <v>5</v>
      </c>
      <c r="AE29" s="319"/>
      <c r="AF29" s="120" t="str">
        <f t="shared" si="2"/>
        <v>⑤-5位</v>
      </c>
      <c r="AG29" s="141"/>
      <c r="AH29" s="142"/>
      <c r="AK29" s="216">
        <v>25</v>
      </c>
      <c r="AL29" s="133" t="s">
        <v>44</v>
      </c>
      <c r="AM29" s="135" t="s">
        <v>43</v>
      </c>
      <c r="AN29" s="10"/>
      <c r="AO29" s="45"/>
      <c r="AP29" s="44"/>
      <c r="AQ29" s="281"/>
      <c r="AR29" s="245">
        <f>AR28+1</f>
        <v>22</v>
      </c>
      <c r="AS29" s="175" t="s">
        <v>34</v>
      </c>
      <c r="AT29" s="176" t="s">
        <v>45</v>
      </c>
      <c r="AU29" s="77"/>
      <c r="AV29" s="278"/>
      <c r="AW29" s="190" t="s">
        <v>44</v>
      </c>
      <c r="AX29" s="191" t="s">
        <v>43</v>
      </c>
      <c r="AY29" s="219"/>
      <c r="BC29"/>
      <c r="BD29"/>
      <c r="BO29" s="19"/>
      <c r="BP29" s="19"/>
    </row>
    <row r="30" spans="1:68" ht="25.8" customHeight="1" thickTop="1" x14ac:dyDescent="0.2">
      <c r="F30" s="7"/>
      <c r="P30" s="9"/>
      <c r="AN30" s="9"/>
      <c r="AO30" s="39"/>
      <c r="AP30" s="26"/>
      <c r="AQ30" s="19"/>
      <c r="AR30" s="31"/>
      <c r="AS30" s="31"/>
      <c r="AT30" s="31"/>
      <c r="AU30" s="31"/>
      <c r="AV30"/>
      <c r="AW30"/>
      <c r="AX30"/>
      <c r="AY30" s="220"/>
      <c r="AZ30"/>
      <c r="BA30"/>
      <c r="BB30"/>
      <c r="BC30"/>
      <c r="BD30"/>
      <c r="BH30" s="19"/>
      <c r="BI30" s="19"/>
      <c r="BJ30" s="19"/>
      <c r="BK30" s="19"/>
      <c r="BL30" s="19"/>
      <c r="BM30" s="19"/>
      <c r="BN30" s="19"/>
      <c r="BO30" s="19"/>
      <c r="BP30" s="19"/>
    </row>
    <row r="31" spans="1:68" ht="19.95" customHeight="1" x14ac:dyDescent="0.2">
      <c r="B31" s="217"/>
      <c r="C31" s="246" t="s">
        <v>15</v>
      </c>
      <c r="D31" s="325">
        <f>6*5+10</f>
        <v>40</v>
      </c>
      <c r="E31" s="325"/>
      <c r="F31" s="325"/>
      <c r="G31" s="325"/>
      <c r="H31" s="325"/>
      <c r="I31" s="325"/>
      <c r="J31" s="65"/>
      <c r="K31" s="65"/>
      <c r="L31" s="65"/>
      <c r="M31" s="68"/>
      <c r="N31" s="68"/>
      <c r="O31" s="63"/>
      <c r="P31" s="9"/>
      <c r="Q31" s="43"/>
      <c r="R31" s="43"/>
      <c r="S31" s="43"/>
      <c r="T31" s="67"/>
      <c r="V31" s="246" t="s">
        <v>15</v>
      </c>
      <c r="W31" s="327">
        <f>10*5</f>
        <v>50</v>
      </c>
      <c r="X31" s="327"/>
      <c r="Y31" s="254"/>
      <c r="Z31" s="254"/>
      <c r="AA31" s="251"/>
      <c r="AB31" s="251"/>
      <c r="AC31" s="251"/>
      <c r="AD31" s="253"/>
      <c r="AE31" s="217"/>
      <c r="AF31" s="246" t="s">
        <v>15</v>
      </c>
      <c r="AG31" s="327">
        <v>40</v>
      </c>
      <c r="AH31" s="327"/>
      <c r="AI31" s="217"/>
      <c r="AJ31" s="217"/>
      <c r="AK31" s="217"/>
      <c r="AL31" s="217"/>
      <c r="AM31" s="217"/>
      <c r="AO31" s="39"/>
      <c r="AP31" s="26"/>
      <c r="AQ31" s="327">
        <f>6*3</f>
        <v>18</v>
      </c>
      <c r="AR31" s="327"/>
      <c r="AS31" s="327"/>
      <c r="AY31" s="221"/>
      <c r="AZ31"/>
      <c r="BA31"/>
      <c r="BB31"/>
      <c r="BC31"/>
      <c r="BD31"/>
      <c r="BH31" s="19"/>
      <c r="BI31" s="19"/>
      <c r="BJ31" s="19"/>
      <c r="BK31" s="19"/>
      <c r="BL31" s="19"/>
      <c r="BM31" s="19"/>
      <c r="BN31" s="19"/>
      <c r="BO31" s="19"/>
      <c r="BP31" s="19"/>
    </row>
    <row r="32" spans="1:68" ht="25.05" customHeight="1" x14ac:dyDescent="0.35">
      <c r="A32" s="8"/>
      <c r="B32" s="247"/>
      <c r="C32" s="246" t="s">
        <v>4</v>
      </c>
      <c r="D32" s="326">
        <v>6</v>
      </c>
      <c r="E32" s="326"/>
      <c r="F32" s="247"/>
      <c r="G32" s="217"/>
      <c r="H32" s="217"/>
      <c r="I32" s="248"/>
      <c r="J32" s="1"/>
      <c r="K32" s="25"/>
      <c r="L32" s="25"/>
      <c r="M32" s="21"/>
      <c r="N32" s="21"/>
      <c r="P32" s="9"/>
      <c r="U32" s="1"/>
      <c r="V32" s="246" t="s">
        <v>4</v>
      </c>
      <c r="W32" s="326">
        <f>W31/10</f>
        <v>5</v>
      </c>
      <c r="X32" s="326"/>
      <c r="Y32" s="217"/>
      <c r="Z32" s="255"/>
      <c r="AA32" s="217"/>
      <c r="AB32" s="217"/>
      <c r="AC32" s="217"/>
      <c r="AD32" s="248"/>
      <c r="AE32" s="254"/>
      <c r="AF32" s="246" t="s">
        <v>4</v>
      </c>
      <c r="AG32" s="326">
        <v>6</v>
      </c>
      <c r="AH32" s="326"/>
      <c r="AI32" s="254"/>
      <c r="AJ32" s="247"/>
      <c r="AK32" s="217"/>
      <c r="AL32" s="256"/>
      <c r="AM32" s="256"/>
      <c r="AO32" s="39"/>
      <c r="AP32" s="26"/>
      <c r="AQ32" s="326">
        <f>AQ31/6</f>
        <v>3</v>
      </c>
      <c r="AR32" s="326"/>
      <c r="AS32" s="326"/>
      <c r="AT32" s="1"/>
      <c r="AU32" s="1"/>
      <c r="AV32" s="1"/>
      <c r="AW32" s="1"/>
      <c r="AX32" s="1"/>
      <c r="AY32" s="221"/>
      <c r="AZ32"/>
      <c r="BA32"/>
      <c r="BB32"/>
      <c r="BC32"/>
      <c r="BD32"/>
      <c r="BH32" s="19"/>
      <c r="BI32" s="19"/>
      <c r="BJ32" s="19"/>
      <c r="BK32" s="19"/>
      <c r="BL32" s="19"/>
      <c r="BM32" s="19"/>
      <c r="BN32" s="19"/>
      <c r="BO32" s="19"/>
      <c r="BP32" s="19"/>
    </row>
    <row r="33" spans="1:68" ht="16.05" customHeight="1" x14ac:dyDescent="0.35">
      <c r="A33" s="2"/>
      <c r="B33" s="217"/>
      <c r="C33" s="246" t="s">
        <v>3</v>
      </c>
      <c r="D33" s="249">
        <v>6.2499999999999995E-3</v>
      </c>
      <c r="E33" s="217"/>
      <c r="F33" s="217"/>
      <c r="G33" s="217"/>
      <c r="H33" s="217"/>
      <c r="I33" s="248"/>
      <c r="J33" s="1"/>
      <c r="K33" s="25"/>
      <c r="L33" s="25"/>
      <c r="M33" s="21"/>
      <c r="N33" s="21"/>
      <c r="P33" s="10"/>
      <c r="U33" s="1"/>
      <c r="V33" s="246" t="s">
        <v>3</v>
      </c>
      <c r="W33" s="320">
        <v>9.0277777777777787E-3</v>
      </c>
      <c r="X33" s="320"/>
      <c r="Y33" s="217"/>
      <c r="Z33" s="254"/>
      <c r="AA33" s="217"/>
      <c r="AB33" s="217"/>
      <c r="AC33" s="217"/>
      <c r="AD33" s="248"/>
      <c r="AE33" s="254"/>
      <c r="AF33" s="246" t="s">
        <v>3</v>
      </c>
      <c r="AG33" s="320">
        <v>9.0277777777777787E-3</v>
      </c>
      <c r="AH33" s="320"/>
      <c r="AI33" s="217"/>
      <c r="AJ33" s="217"/>
      <c r="AK33" s="247"/>
      <c r="AL33" s="256"/>
      <c r="AM33" s="256"/>
      <c r="AN33" s="35"/>
      <c r="AO33" s="39"/>
      <c r="AP33" s="41"/>
      <c r="AQ33" s="320">
        <v>8.3333333333333332E-3</v>
      </c>
      <c r="AR33" s="320"/>
      <c r="AS33" s="320"/>
      <c r="AU33" s="207"/>
      <c r="AV33" s="207"/>
      <c r="AW33" s="207"/>
      <c r="AX33" s="207"/>
      <c r="AY33" s="222"/>
    </row>
    <row r="34" spans="1:68" ht="16.05" customHeight="1" x14ac:dyDescent="0.35">
      <c r="A34" s="2"/>
      <c r="B34" s="217"/>
      <c r="C34" s="246" t="s">
        <v>2</v>
      </c>
      <c r="D34" s="250">
        <f>D32*D33</f>
        <v>3.7499999999999999E-2</v>
      </c>
      <c r="E34" s="217"/>
      <c r="F34" s="251"/>
      <c r="G34" s="217"/>
      <c r="H34" s="217"/>
      <c r="I34" s="248"/>
      <c r="J34" s="1"/>
      <c r="K34" s="25"/>
      <c r="L34" s="25"/>
      <c r="M34" s="19"/>
      <c r="N34" s="19"/>
      <c r="P34" s="10"/>
      <c r="Q34" s="75"/>
      <c r="R34" s="75"/>
      <c r="S34" s="75"/>
      <c r="T34" s="66"/>
      <c r="U34" s="1"/>
      <c r="V34" s="246" t="s">
        <v>2</v>
      </c>
      <c r="W34" s="282">
        <f>W32*W33</f>
        <v>4.5138888888888895E-2</v>
      </c>
      <c r="X34" s="282"/>
      <c r="Y34" s="217"/>
      <c r="Z34" s="254"/>
      <c r="AA34" s="217"/>
      <c r="AB34" s="217"/>
      <c r="AC34" s="217"/>
      <c r="AD34" s="248"/>
      <c r="AE34" s="254"/>
      <c r="AF34" s="246" t="s">
        <v>2</v>
      </c>
      <c r="AG34" s="283">
        <f>AG32*AG33</f>
        <v>5.4166666666666669E-2</v>
      </c>
      <c r="AH34" s="283"/>
      <c r="AI34" s="217"/>
      <c r="AJ34" s="217"/>
      <c r="AK34" s="247"/>
      <c r="AL34" s="256"/>
      <c r="AM34" s="256"/>
      <c r="AN34" s="35"/>
      <c r="AO34" s="39"/>
      <c r="AP34" s="41"/>
      <c r="AQ34" s="283">
        <f>AQ32*AQ33</f>
        <v>2.5000000000000001E-2</v>
      </c>
      <c r="AR34" s="283"/>
      <c r="AS34" s="283"/>
      <c r="AT34" s="207"/>
      <c r="AU34" s="207"/>
      <c r="AV34" s="207"/>
      <c r="AW34" s="207"/>
      <c r="AX34" s="207"/>
      <c r="AY34" s="222"/>
    </row>
    <row r="35" spans="1:68" ht="16.05" customHeight="1" x14ac:dyDescent="0.35">
      <c r="A35" s="8"/>
      <c r="B35" s="247"/>
      <c r="C35" s="246" t="s">
        <v>1</v>
      </c>
      <c r="D35" s="252">
        <v>0.39583333333333331</v>
      </c>
      <c r="E35" s="247"/>
      <c r="F35" s="217"/>
      <c r="G35" s="247"/>
      <c r="H35" s="247"/>
      <c r="I35" s="253"/>
      <c r="J35" s="28"/>
      <c r="K35" s="25"/>
      <c r="L35" s="25"/>
      <c r="M35" s="65"/>
      <c r="N35" s="65"/>
      <c r="O35" s="7"/>
      <c r="U35" s="28"/>
      <c r="V35" s="246" t="s">
        <v>1</v>
      </c>
      <c r="W35" s="321">
        <f>D36+W33*3</f>
        <v>0.46041666666666664</v>
      </c>
      <c r="X35" s="322"/>
      <c r="Y35" s="247"/>
      <c r="Z35" s="254"/>
      <c r="AA35" s="247"/>
      <c r="AB35" s="247"/>
      <c r="AC35" s="247"/>
      <c r="AD35" s="253"/>
      <c r="AE35" s="254"/>
      <c r="AF35" s="246" t="s">
        <v>1</v>
      </c>
      <c r="AG35" s="321">
        <f>W36+AG33*4</f>
        <v>0.54166666666666663</v>
      </c>
      <c r="AH35" s="322"/>
      <c r="AI35" s="217"/>
      <c r="AJ35" s="247"/>
      <c r="AK35" s="324">
        <f>D31+W31+AG31</f>
        <v>130</v>
      </c>
      <c r="AL35" s="324"/>
      <c r="AM35" s="324"/>
      <c r="AN35" s="35"/>
      <c r="AO35" s="39"/>
      <c r="AP35" s="38"/>
      <c r="AQ35" s="321">
        <f>AG36+AQ33*3</f>
        <v>0.62083333333333335</v>
      </c>
      <c r="AR35" s="323"/>
      <c r="AS35" s="322"/>
      <c r="AU35" s="206"/>
      <c r="AV35" s="206"/>
      <c r="AW35" s="206"/>
      <c r="AX35" s="206"/>
      <c r="AY35" s="223"/>
    </row>
    <row r="36" spans="1:68" ht="16.05" customHeight="1" x14ac:dyDescent="0.35">
      <c r="A36" s="8"/>
      <c r="B36" s="247"/>
      <c r="C36" s="246" t="s">
        <v>0</v>
      </c>
      <c r="D36" s="252">
        <f>D35+D34</f>
        <v>0.43333333333333329</v>
      </c>
      <c r="E36" s="247"/>
      <c r="F36" s="217"/>
      <c r="G36" s="247"/>
      <c r="H36" s="247"/>
      <c r="I36" s="253"/>
      <c r="J36" s="28"/>
      <c r="K36" s="25"/>
      <c r="L36" s="25"/>
      <c r="M36" s="64"/>
      <c r="N36" s="64"/>
      <c r="O36" s="7"/>
      <c r="P36" s="63"/>
      <c r="U36" s="28"/>
      <c r="V36" s="246" t="s">
        <v>0</v>
      </c>
      <c r="W36" s="321">
        <f>W35+W34</f>
        <v>0.50555555555555554</v>
      </c>
      <c r="X36" s="322"/>
      <c r="Y36" s="247"/>
      <c r="Z36" s="254"/>
      <c r="AA36" s="247"/>
      <c r="AB36" s="247"/>
      <c r="AC36" s="247"/>
      <c r="AD36" s="253"/>
      <c r="AE36" s="254"/>
      <c r="AF36" s="246" t="s">
        <v>0</v>
      </c>
      <c r="AG36" s="321">
        <f>AG35+AG34</f>
        <v>0.59583333333333333</v>
      </c>
      <c r="AH36" s="322"/>
      <c r="AI36" s="217"/>
      <c r="AJ36" s="247"/>
      <c r="AK36" s="324"/>
      <c r="AL36" s="324"/>
      <c r="AM36" s="324"/>
      <c r="AN36" s="35"/>
      <c r="AO36" s="39"/>
      <c r="AP36" s="38"/>
      <c r="AQ36" s="321">
        <f>AQ35+AQ34</f>
        <v>0.64583333333333337</v>
      </c>
      <c r="AR36" s="323"/>
      <c r="AS36" s="322"/>
      <c r="AT36" s="205"/>
      <c r="AU36" s="206"/>
      <c r="AV36" s="206"/>
      <c r="AW36" s="206"/>
      <c r="AX36" s="206"/>
      <c r="AY36" s="223"/>
    </row>
    <row r="37" spans="1:68" ht="15" customHeight="1" x14ac:dyDescent="0.25">
      <c r="M37" s="6"/>
      <c r="N37" s="6"/>
      <c r="AN37" s="35"/>
      <c r="AP37" s="260">
        <f>D31+W31+AG31+AQ31</f>
        <v>148</v>
      </c>
      <c r="AQ37" s="260"/>
      <c r="AR37" s="260"/>
      <c r="AS37" s="260"/>
    </row>
    <row r="38" spans="1:68" ht="15" customHeight="1" x14ac:dyDescent="0.2">
      <c r="F38" s="7"/>
      <c r="W38" s="236" t="s">
        <v>84</v>
      </c>
      <c r="AC38" s="28"/>
      <c r="AD38" s="1"/>
      <c r="AE38" s="1"/>
      <c r="AG38" s="19"/>
      <c r="AJ38" s="19"/>
      <c r="AN38" s="259" t="s">
        <v>73</v>
      </c>
      <c r="AO38" s="259"/>
      <c r="AP38" s="259"/>
      <c r="AQ38" s="259"/>
      <c r="AR38" s="259"/>
      <c r="AS38" s="259"/>
      <c r="AX38" s="40"/>
      <c r="AY38" s="224"/>
      <c r="AZ38" s="42"/>
      <c r="BD38" s="19"/>
    </row>
    <row r="39" spans="1:68" s="1" customFormat="1" ht="15" customHeight="1" x14ac:dyDescent="0.3">
      <c r="A39" s="3"/>
      <c r="B39" s="3"/>
      <c r="C39" s="33"/>
      <c r="D39" s="33"/>
      <c r="E39" s="3"/>
      <c r="F39" s="3"/>
      <c r="G39" s="3"/>
      <c r="H39" s="3"/>
      <c r="I39" s="16"/>
      <c r="J39" s="19"/>
      <c r="K39" s="19"/>
      <c r="L39" s="19"/>
      <c r="M39" s="5"/>
      <c r="N39" s="5"/>
      <c r="O39" s="3"/>
      <c r="P39" s="3"/>
      <c r="Q39" s="3"/>
      <c r="R39" s="3"/>
      <c r="S39" s="3"/>
      <c r="T39" s="16"/>
      <c r="U39" s="19"/>
      <c r="W39" s="236" t="s">
        <v>88</v>
      </c>
      <c r="Z39" s="3"/>
      <c r="AA39" s="3"/>
      <c r="AB39" s="3"/>
      <c r="AC39" s="28"/>
      <c r="AD39" s="11"/>
      <c r="AG39" s="19"/>
      <c r="AI39" s="19"/>
      <c r="AJ39" s="19"/>
      <c r="AK39" s="19"/>
      <c r="AL39" s="19"/>
      <c r="AM39" s="19"/>
      <c r="AN39" s="19"/>
      <c r="AO39" s="35"/>
      <c r="AP39" s="35"/>
      <c r="AQ39" s="19"/>
      <c r="AR39" s="19"/>
      <c r="AS39" s="19"/>
      <c r="AT39" s="19"/>
      <c r="AU39" s="19"/>
      <c r="AV39" s="19"/>
      <c r="AW39" s="19"/>
      <c r="AX39" s="19"/>
      <c r="AY39" s="217"/>
      <c r="AZ39" s="42"/>
      <c r="BA39" s="36"/>
      <c r="BB39" s="31"/>
      <c r="BC39" s="31"/>
    </row>
    <row r="40" spans="1:68" s="28" customFormat="1" ht="25.05" customHeight="1" x14ac:dyDescent="0.2">
      <c r="A40" s="3"/>
      <c r="B40" s="3"/>
      <c r="C40" s="33"/>
      <c r="D40" s="33"/>
      <c r="E40" s="3"/>
      <c r="F40" s="3"/>
      <c r="G40" s="3"/>
      <c r="H40" s="3"/>
      <c r="I40" s="16"/>
      <c r="J40" s="19"/>
      <c r="K40" s="19"/>
      <c r="L40" s="19"/>
      <c r="M40" s="5"/>
      <c r="N40" s="5"/>
      <c r="O40" s="3"/>
      <c r="P40" s="7"/>
      <c r="Q40" s="3"/>
      <c r="R40" s="3"/>
      <c r="S40" s="3"/>
      <c r="T40" s="16"/>
      <c r="U40" s="19"/>
      <c r="V40" s="1"/>
      <c r="W40" s="1"/>
      <c r="X40" s="1"/>
      <c r="Y40" s="3"/>
      <c r="Z40" s="3"/>
      <c r="AA40" s="3"/>
      <c r="AB40" s="3"/>
      <c r="AC40" s="3"/>
      <c r="AD40" s="16"/>
      <c r="AE40" s="3"/>
      <c r="AF40" s="11"/>
      <c r="AG40" s="1"/>
      <c r="AH40" s="1"/>
      <c r="AI40" s="19"/>
      <c r="AJ40" s="1"/>
      <c r="AK40" s="19"/>
      <c r="AL40" s="19"/>
      <c r="AM40" s="19"/>
      <c r="AN40" s="19"/>
      <c r="AO40" s="35"/>
      <c r="AP40" s="19"/>
      <c r="AQ40" s="7"/>
      <c r="AR40" s="32"/>
      <c r="AS40" s="19"/>
      <c r="AT40" s="19"/>
      <c r="AU40" s="19"/>
      <c r="AV40" s="19"/>
      <c r="AW40" s="19"/>
      <c r="AX40" s="19"/>
      <c r="AY40" s="217"/>
      <c r="AZ40" s="40"/>
      <c r="BA40" s="34"/>
      <c r="BB40" s="34"/>
      <c r="BC40" s="34"/>
      <c r="BD40" s="34"/>
    </row>
    <row r="41" spans="1:68" s="28" customFormat="1" ht="24" customHeight="1" x14ac:dyDescent="0.2">
      <c r="A41" s="3"/>
      <c r="B41" s="3"/>
      <c r="C41" s="33"/>
      <c r="D41" s="33"/>
      <c r="E41" s="3"/>
      <c r="F41" s="3"/>
      <c r="G41" s="3"/>
      <c r="H41" s="3"/>
      <c r="I41" s="16"/>
      <c r="J41" s="19"/>
      <c r="K41" s="19"/>
      <c r="L41" s="19"/>
      <c r="M41" s="5"/>
      <c r="N41" s="5"/>
      <c r="O41" s="3"/>
      <c r="P41" s="3"/>
      <c r="Q41" s="3"/>
      <c r="R41" s="3"/>
      <c r="S41" s="3"/>
      <c r="T41" s="16"/>
      <c r="U41" s="19"/>
      <c r="V41" s="1"/>
      <c r="W41" s="1"/>
      <c r="X41" s="1"/>
      <c r="Y41" s="3"/>
      <c r="Z41" s="3"/>
      <c r="AA41" s="3"/>
      <c r="AB41" s="3"/>
      <c r="AC41" s="3"/>
      <c r="AD41" s="16"/>
      <c r="AE41" s="3"/>
      <c r="AF41" s="1"/>
      <c r="AG41" s="1"/>
      <c r="AH41" s="1"/>
      <c r="AI41" s="19"/>
      <c r="AJ41" s="1"/>
      <c r="AK41" s="19"/>
      <c r="AL41" s="19"/>
      <c r="AM41" s="19"/>
      <c r="AN41" s="19"/>
      <c r="AO41" s="7"/>
      <c r="AP41" s="32"/>
      <c r="AQ41" s="7"/>
      <c r="AR41" s="32"/>
      <c r="AS41" s="19"/>
      <c r="AT41" s="19"/>
      <c r="AU41" s="19"/>
      <c r="AV41" s="19"/>
      <c r="AW41" s="19"/>
      <c r="AX41" s="19"/>
      <c r="AY41" s="217"/>
      <c r="AZ41" s="34"/>
      <c r="BA41" s="34"/>
      <c r="BB41" s="34"/>
    </row>
    <row r="42" spans="1:68" ht="24" customHeight="1" x14ac:dyDescent="0.2">
      <c r="AO42" s="7"/>
      <c r="AP42" s="32"/>
      <c r="AZ42" s="31"/>
      <c r="BC42"/>
      <c r="BD42"/>
      <c r="BO42" s="19"/>
      <c r="BP42" s="19"/>
    </row>
    <row r="43" spans="1:68" s="7" customFormat="1" ht="30" customHeight="1" x14ac:dyDescent="0.2">
      <c r="A43" s="3"/>
      <c r="B43" s="3"/>
      <c r="C43" s="33"/>
      <c r="D43" s="33"/>
      <c r="E43" s="3"/>
      <c r="F43" s="3"/>
      <c r="G43" s="3"/>
      <c r="H43" s="3"/>
      <c r="I43" s="16"/>
      <c r="J43" s="19"/>
      <c r="K43" s="19"/>
      <c r="L43" s="19"/>
      <c r="M43" s="5"/>
      <c r="N43" s="5"/>
      <c r="O43" s="3"/>
      <c r="P43" s="3"/>
      <c r="Q43" s="3"/>
      <c r="R43" s="3"/>
      <c r="S43" s="3"/>
      <c r="T43" s="16"/>
      <c r="U43" s="19"/>
      <c r="V43" s="1"/>
      <c r="W43" s="1"/>
      <c r="X43" s="1"/>
      <c r="Y43" s="3"/>
      <c r="Z43" s="3"/>
      <c r="AA43" s="3"/>
      <c r="AB43" s="3"/>
      <c r="AC43" s="3"/>
      <c r="AD43" s="16"/>
      <c r="AE43" s="3"/>
      <c r="AF43" s="1"/>
      <c r="AG43" s="1"/>
      <c r="AH43" s="1"/>
      <c r="AI43" s="19"/>
      <c r="AJ43" s="1"/>
      <c r="AK43" s="19"/>
      <c r="AL43" s="19"/>
      <c r="AM43" s="19"/>
      <c r="AN43" s="19"/>
      <c r="AO43" s="19"/>
      <c r="AP43" s="19"/>
      <c r="AR43" s="32"/>
      <c r="AS43" s="19"/>
      <c r="AT43" s="19"/>
      <c r="AU43" s="19"/>
      <c r="AV43" s="19"/>
      <c r="AW43" s="19"/>
      <c r="AX43" s="19"/>
      <c r="AY43" s="217"/>
      <c r="AZ43" s="19"/>
      <c r="BA43" s="31"/>
      <c r="BB43" s="31"/>
      <c r="BC43" s="31"/>
      <c r="BD43" s="31"/>
    </row>
    <row r="44" spans="1:68" s="7" customFormat="1" ht="39.9" customHeight="1" x14ac:dyDescent="0.2">
      <c r="A44" s="3"/>
      <c r="B44" s="3"/>
      <c r="C44" s="33"/>
      <c r="D44" s="33"/>
      <c r="E44" s="3"/>
      <c r="F44" s="3"/>
      <c r="G44" s="3"/>
      <c r="H44" s="3"/>
      <c r="I44" s="16"/>
      <c r="J44" s="19"/>
      <c r="K44" s="19"/>
      <c r="L44" s="19"/>
      <c r="M44" s="5"/>
      <c r="N44" s="5"/>
      <c r="O44" s="3"/>
      <c r="P44" s="3"/>
      <c r="Q44" s="3"/>
      <c r="R44" s="3"/>
      <c r="S44" s="3"/>
      <c r="T44" s="16"/>
      <c r="U44" s="19"/>
      <c r="V44" s="1"/>
      <c r="W44" s="1"/>
      <c r="X44" s="1"/>
      <c r="Y44" s="3"/>
      <c r="Z44" s="3"/>
      <c r="AA44" s="3"/>
      <c r="AB44" s="3"/>
      <c r="AC44" s="3"/>
      <c r="AD44" s="16"/>
      <c r="AE44" s="3"/>
      <c r="AF44" s="1"/>
      <c r="AG44" s="1"/>
      <c r="AH44" s="1"/>
      <c r="AI44" s="19"/>
      <c r="AJ44" s="1"/>
      <c r="AK44" s="19"/>
      <c r="AL44" s="19"/>
      <c r="AM44" s="19"/>
      <c r="AN44" s="19"/>
      <c r="AO44" s="19"/>
      <c r="AP44" s="19"/>
      <c r="AR44" s="32"/>
      <c r="AS44" s="19"/>
      <c r="AT44" s="19"/>
      <c r="AU44" s="19"/>
      <c r="AV44" s="19"/>
      <c r="AW44" s="19"/>
      <c r="AX44" s="19"/>
      <c r="AY44" s="217"/>
      <c r="AZ44" s="19"/>
      <c r="BA44" s="31"/>
      <c r="BB44" s="31"/>
      <c r="BC44" s="31"/>
      <c r="BD44" s="31"/>
    </row>
    <row r="45" spans="1:68" s="7" customFormat="1" ht="39.9" customHeight="1" x14ac:dyDescent="0.2">
      <c r="A45" s="3"/>
      <c r="B45" s="3"/>
      <c r="C45" s="33"/>
      <c r="D45" s="33"/>
      <c r="E45" s="3"/>
      <c r="F45" s="3"/>
      <c r="G45" s="3"/>
      <c r="H45" s="3"/>
      <c r="I45" s="16"/>
      <c r="J45" s="19"/>
      <c r="K45" s="19"/>
      <c r="L45" s="19"/>
      <c r="M45" s="5"/>
      <c r="N45" s="5"/>
      <c r="O45" s="3"/>
      <c r="P45" s="3"/>
      <c r="Q45" s="3"/>
      <c r="R45" s="3"/>
      <c r="S45" s="3"/>
      <c r="T45" s="16"/>
      <c r="U45" s="19"/>
      <c r="V45" s="1"/>
      <c r="W45" s="1"/>
      <c r="X45" s="1"/>
      <c r="Y45" s="3"/>
      <c r="Z45" s="3"/>
      <c r="AA45" s="3"/>
      <c r="AB45" s="3"/>
      <c r="AC45" s="3"/>
      <c r="AD45" s="16"/>
      <c r="AE45" s="3"/>
      <c r="AF45" s="1"/>
      <c r="AG45" s="1"/>
      <c r="AH45" s="1"/>
      <c r="AI45" s="19"/>
      <c r="AJ45" s="1"/>
      <c r="AK45" s="19"/>
      <c r="AL45" s="19"/>
      <c r="AM45" s="19"/>
      <c r="AN45" s="19"/>
      <c r="AO45" s="19"/>
      <c r="AP45" s="19"/>
      <c r="AR45" s="32"/>
      <c r="AS45" s="19"/>
      <c r="AT45" s="19"/>
      <c r="AU45" s="19"/>
      <c r="AV45" s="19"/>
      <c r="AW45" s="19"/>
      <c r="AX45" s="19"/>
      <c r="AY45" s="217"/>
      <c r="AZ45" s="19"/>
      <c r="BA45" s="31"/>
      <c r="BB45" s="31"/>
      <c r="BC45" s="31"/>
      <c r="BD45" s="31"/>
    </row>
    <row r="46" spans="1:68" s="7" customFormat="1" ht="39.9" customHeight="1" x14ac:dyDescent="0.2">
      <c r="A46" s="3"/>
      <c r="B46" s="3"/>
      <c r="C46" s="33"/>
      <c r="D46" s="33"/>
      <c r="E46" s="3"/>
      <c r="F46" s="3"/>
      <c r="G46" s="3"/>
      <c r="H46" s="3"/>
      <c r="I46" s="16"/>
      <c r="J46" s="19"/>
      <c r="K46" s="19"/>
      <c r="L46" s="19"/>
      <c r="M46" s="5"/>
      <c r="N46" s="5"/>
      <c r="O46" s="3"/>
      <c r="P46" s="3"/>
      <c r="Q46" s="3"/>
      <c r="R46" s="3"/>
      <c r="S46" s="3"/>
      <c r="T46" s="16"/>
      <c r="U46" s="19"/>
      <c r="V46" s="1"/>
      <c r="W46" s="1"/>
      <c r="X46" s="1"/>
      <c r="Y46" s="3"/>
      <c r="Z46" s="3"/>
      <c r="AA46" s="3"/>
      <c r="AB46" s="3"/>
      <c r="AC46" s="3"/>
      <c r="AD46" s="16"/>
      <c r="AE46" s="3"/>
      <c r="AF46" s="1"/>
      <c r="AG46" s="1"/>
      <c r="AH46" s="1"/>
      <c r="AI46" s="19"/>
      <c r="AJ46" s="1"/>
      <c r="AK46" s="19"/>
      <c r="AL46" s="19"/>
      <c r="AM46" s="19"/>
      <c r="AN46" s="19"/>
      <c r="AO46" s="19"/>
      <c r="AP46" s="19"/>
      <c r="AR46" s="32"/>
      <c r="AS46" s="19"/>
      <c r="AT46" s="19"/>
      <c r="AU46" s="19"/>
      <c r="AV46" s="19"/>
      <c r="AW46" s="19"/>
      <c r="AX46" s="19"/>
      <c r="AY46" s="217"/>
      <c r="AZ46" s="19"/>
      <c r="BA46" s="31"/>
      <c r="BB46" s="31"/>
      <c r="BC46" s="31"/>
      <c r="BD46" s="31"/>
    </row>
    <row r="47" spans="1:68" s="7" customFormat="1" ht="39.9" customHeight="1" x14ac:dyDescent="0.2">
      <c r="A47" s="3"/>
      <c r="B47" s="3"/>
      <c r="C47" s="33"/>
      <c r="D47" s="33"/>
      <c r="E47" s="3"/>
      <c r="F47" s="3"/>
      <c r="G47" s="3"/>
      <c r="H47" s="3"/>
      <c r="I47" s="16"/>
      <c r="J47" s="19"/>
      <c r="K47" s="19"/>
      <c r="L47" s="19"/>
      <c r="M47" s="5"/>
      <c r="N47" s="5"/>
      <c r="O47" s="3"/>
      <c r="P47" s="3"/>
      <c r="Q47" s="3"/>
      <c r="R47" s="3"/>
      <c r="S47" s="3"/>
      <c r="T47" s="16"/>
      <c r="U47" s="19"/>
      <c r="V47" s="1"/>
      <c r="W47" s="1"/>
      <c r="X47" s="1"/>
      <c r="Y47" s="3"/>
      <c r="Z47" s="3"/>
      <c r="AA47" s="3"/>
      <c r="AB47" s="3"/>
      <c r="AC47" s="3"/>
      <c r="AD47" s="16"/>
      <c r="AE47" s="3"/>
      <c r="AF47" s="1"/>
      <c r="AG47" s="1"/>
      <c r="AH47" s="1"/>
      <c r="AI47" s="19"/>
      <c r="AJ47" s="1"/>
      <c r="AK47" s="19"/>
      <c r="AL47" s="19"/>
      <c r="AM47" s="19"/>
      <c r="AN47" s="19"/>
      <c r="AO47" s="19"/>
      <c r="AP47" s="19"/>
      <c r="AR47" s="32"/>
      <c r="AS47" s="19"/>
      <c r="AT47" s="19"/>
      <c r="AU47" s="19"/>
      <c r="AV47" s="19"/>
      <c r="AW47" s="19"/>
      <c r="AX47" s="19"/>
      <c r="AY47" s="217"/>
      <c r="AZ47" s="19"/>
      <c r="BA47" s="31"/>
      <c r="BB47" s="31"/>
      <c r="BC47" s="31"/>
      <c r="BD47" s="31"/>
    </row>
  </sheetData>
  <mergeCells count="89">
    <mergeCell ref="AY8:AY9"/>
    <mergeCell ref="AY16:AY17"/>
    <mergeCell ref="AY24:AY25"/>
    <mergeCell ref="D31:I31"/>
    <mergeCell ref="D32:E32"/>
    <mergeCell ref="W32:X32"/>
    <mergeCell ref="AG32:AH32"/>
    <mergeCell ref="AQ32:AS32"/>
    <mergeCell ref="AG31:AH31"/>
    <mergeCell ref="AQ31:AS31"/>
    <mergeCell ref="W31:X31"/>
    <mergeCell ref="AY22:AY23"/>
    <mergeCell ref="AU24:AU25"/>
    <mergeCell ref="AV24:AV25"/>
    <mergeCell ref="AY14:AY15"/>
    <mergeCell ref="AU16:AU17"/>
    <mergeCell ref="W33:X33"/>
    <mergeCell ref="W36:X36"/>
    <mergeCell ref="AG36:AH36"/>
    <mergeCell ref="AQ36:AS36"/>
    <mergeCell ref="AG33:AH33"/>
    <mergeCell ref="AQ33:AS33"/>
    <mergeCell ref="W35:X35"/>
    <mergeCell ref="AG35:AH35"/>
    <mergeCell ref="AK35:AM36"/>
    <mergeCell ref="AQ35:AS35"/>
    <mergeCell ref="B17:B20"/>
    <mergeCell ref="AE17:AE20"/>
    <mergeCell ref="AU18:AU19"/>
    <mergeCell ref="AV18:AV19"/>
    <mergeCell ref="AU20:AU21"/>
    <mergeCell ref="AV20:AV21"/>
    <mergeCell ref="B21:B24"/>
    <mergeCell ref="AE21:AE24"/>
    <mergeCell ref="AU22:AU23"/>
    <mergeCell ref="AV22:AV23"/>
    <mergeCell ref="N23:N28"/>
    <mergeCell ref="U25:U29"/>
    <mergeCell ref="B25:B29"/>
    <mergeCell ref="AE25:AE29"/>
    <mergeCell ref="AU26:AU27"/>
    <mergeCell ref="AV26:AV27"/>
    <mergeCell ref="AY6:AY7"/>
    <mergeCell ref="AQ6:AQ13"/>
    <mergeCell ref="B9:B12"/>
    <mergeCell ref="AE9:AE12"/>
    <mergeCell ref="AU10:AU11"/>
    <mergeCell ref="AV10:AV11"/>
    <mergeCell ref="AU12:AU13"/>
    <mergeCell ref="AV12:AV13"/>
    <mergeCell ref="AU6:AU7"/>
    <mergeCell ref="AV6:AV7"/>
    <mergeCell ref="B13:B16"/>
    <mergeCell ref="AE13:AE16"/>
    <mergeCell ref="AQ14:AQ21"/>
    <mergeCell ref="AU14:AU15"/>
    <mergeCell ref="AV14:AV15"/>
    <mergeCell ref="N11:N16"/>
    <mergeCell ref="B5:B8"/>
    <mergeCell ref="AE5:AE8"/>
    <mergeCell ref="AU8:AU9"/>
    <mergeCell ref="AV8:AV9"/>
    <mergeCell ref="M3:M4"/>
    <mergeCell ref="O3:O4"/>
    <mergeCell ref="A4:B4"/>
    <mergeCell ref="C4:D4"/>
    <mergeCell ref="W4:X4"/>
    <mergeCell ref="AG4:AH4"/>
    <mergeCell ref="AK4:AM4"/>
    <mergeCell ref="C2:H3"/>
    <mergeCell ref="K2:L2"/>
    <mergeCell ref="U2:X3"/>
    <mergeCell ref="AE2:AH3"/>
    <mergeCell ref="AN38:AS38"/>
    <mergeCell ref="AP37:AS37"/>
    <mergeCell ref="AP1:AX3"/>
    <mergeCell ref="AL2:AM2"/>
    <mergeCell ref="N5:N10"/>
    <mergeCell ref="U5:U9"/>
    <mergeCell ref="U10:U14"/>
    <mergeCell ref="N17:N22"/>
    <mergeCell ref="U15:U19"/>
    <mergeCell ref="U20:U24"/>
    <mergeCell ref="AV16:AV17"/>
    <mergeCell ref="AV28:AV29"/>
    <mergeCell ref="AQ22:AQ29"/>
    <mergeCell ref="W34:X34"/>
    <mergeCell ref="AG34:AH34"/>
    <mergeCell ref="AQ34:AS34"/>
  </mergeCells>
  <phoneticPr fontId="4"/>
  <printOptions horizontalCentered="1" verticalCentered="1"/>
  <pageMargins left="0" right="0" top="0" bottom="0" header="0.31496062992125984" footer="0.31496062992125984"/>
  <pageSetup paperSize="9" scale="57" orientation="landscape" horizontalDpi="0" verticalDpi="0" r:id="rId1"/>
  <rowBreaks count="1" manualBreakCount="1">
    <brk id="23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</dc:creator>
  <cp:lastModifiedBy>Owner</cp:lastModifiedBy>
  <cp:lastPrinted>2023-03-19T09:55:26Z</cp:lastPrinted>
  <dcterms:created xsi:type="dcterms:W3CDTF">2004-04-03T04:25:14Z</dcterms:created>
  <dcterms:modified xsi:type="dcterms:W3CDTF">2023-03-19T09:56:10Z</dcterms:modified>
</cp:coreProperties>
</file>